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T\0H\"/>
    </mc:Choice>
  </mc:AlternateContent>
  <xr:revisionPtr revIDLastSave="0" documentId="13_ncr:1_{F7044486-B64E-4339-88B0-534CF1CE60E0}" xr6:coauthVersionLast="47" xr6:coauthVersionMax="47" xr10:uidLastSave="{00000000-0000-0000-0000-000000000000}"/>
  <bookViews>
    <workbookView xWindow="-15" yWindow="-525" windowWidth="28830" windowHeight="15795" tabRatio="599" xr2:uid="{00000000-000D-0000-FFFF-FFFF00000000}"/>
  </bookViews>
  <sheets>
    <sheet name="Model" sheetId="19" r:id="rId1"/>
    <sheet name="ESRI_MAPINFO_SHEET" sheetId="5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9" i="19" l="1"/>
  <c r="W19" i="19"/>
  <c r="V19" i="19" a="1"/>
  <c r="V19" i="19" s="1"/>
  <c r="U19" i="19"/>
  <c r="T19" i="19"/>
  <c r="X18" i="19"/>
  <c r="W18" i="19"/>
  <c r="V18" i="19" a="1"/>
  <c r="V18" i="19" s="1"/>
  <c r="U18" i="19"/>
  <c r="T18" i="19"/>
  <c r="X17" i="19"/>
  <c r="W17" i="19"/>
  <c r="V17" i="19" a="1"/>
  <c r="V17" i="19" s="1"/>
  <c r="U17" i="19"/>
  <c r="T17" i="19"/>
  <c r="X16" i="19"/>
  <c r="W16" i="19"/>
  <c r="V16" i="19" a="1"/>
  <c r="V16" i="19" s="1"/>
  <c r="U16" i="19"/>
  <c r="T16" i="19"/>
  <c r="X15" i="19"/>
  <c r="W15" i="19"/>
  <c r="V15" i="19" a="1"/>
  <c r="V15" i="19" s="1"/>
  <c r="U15" i="19"/>
  <c r="T15" i="19"/>
  <c r="X14" i="19"/>
  <c r="W14" i="19"/>
  <c r="V14" i="19" a="1"/>
  <c r="V14" i="19" s="1"/>
  <c r="U14" i="19"/>
  <c r="T14" i="19"/>
  <c r="X13" i="19"/>
  <c r="W13" i="19"/>
  <c r="V13" i="19" a="1"/>
  <c r="V13" i="19" s="1"/>
  <c r="U13" i="19"/>
  <c r="T13" i="19"/>
  <c r="X12" i="19"/>
  <c r="W12" i="19"/>
  <c r="V12" i="19" a="1"/>
  <c r="V12" i="19" s="1"/>
  <c r="U12" i="19"/>
  <c r="T12" i="19"/>
  <c r="X11" i="19"/>
  <c r="W11" i="19"/>
  <c r="V11" i="19" a="1"/>
  <c r="V11" i="19" s="1"/>
  <c r="U11" i="19"/>
  <c r="T11" i="19"/>
  <c r="X10" i="19"/>
  <c r="W10" i="19"/>
  <c r="V10" i="19" a="1"/>
  <c r="V10" i="19" s="1"/>
  <c r="U10" i="19"/>
  <c r="T10" i="19"/>
  <c r="X9" i="19"/>
  <c r="W9" i="19"/>
  <c r="V9" i="19" a="1"/>
  <c r="V9" i="19" s="1"/>
  <c r="U9" i="19"/>
  <c r="T9" i="19"/>
  <c r="X8" i="19"/>
  <c r="W8" i="19"/>
  <c r="V8" i="19" a="1"/>
  <c r="V8" i="19" s="1"/>
  <c r="U8" i="19"/>
  <c r="T8" i="19"/>
  <c r="X7" i="19"/>
  <c r="W7" i="19"/>
  <c r="V7" i="19" a="1"/>
  <c r="V7" i="19" s="1"/>
  <c r="U7" i="19"/>
  <c r="T7" i="19"/>
  <c r="T5" i="19" l="1"/>
  <c r="V6" i="19" a="1"/>
  <c r="V6" i="19" s="1"/>
  <c r="V20" i="19" a="1"/>
  <c r="V20" i="19" s="1"/>
  <c r="V21" i="19" a="1"/>
  <c r="V21" i="19" s="1"/>
  <c r="V22" i="19" a="1"/>
  <c r="V22" i="19" s="1"/>
  <c r="V23" i="19" a="1"/>
  <c r="V23" i="19" s="1"/>
  <c r="V24" i="19" a="1"/>
  <c r="V24" i="19" s="1"/>
  <c r="V25" i="19" a="1"/>
  <c r="V25" i="19" s="1"/>
  <c r="V26" i="19" a="1"/>
  <c r="V26" i="19"/>
  <c r="V27" i="19" a="1"/>
  <c r="V27" i="19" s="1"/>
  <c r="V28" i="19" a="1"/>
  <c r="V28" i="19" s="1"/>
  <c r="V29" i="19" a="1"/>
  <c r="V29" i="19" s="1"/>
  <c r="V30" i="19" a="1"/>
  <c r="V30" i="19" s="1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 s="1"/>
  <c r="V37" i="19" a="1"/>
  <c r="V37" i="19" s="1"/>
  <c r="V38" i="19" a="1"/>
  <c r="V38" i="19"/>
  <c r="V39" i="19" a="1"/>
  <c r="V39" i="19" s="1"/>
  <c r="V40" i="19" a="1"/>
  <c r="V40" i="19" s="1"/>
  <c r="V41" i="19" a="1"/>
  <c r="V41" i="19" s="1"/>
  <c r="V42" i="19" a="1"/>
  <c r="V42" i="19" s="1"/>
  <c r="V43" i="19" a="1"/>
  <c r="V43" i="19" s="1"/>
  <c r="V44" i="19" a="1"/>
  <c r="V44" i="19" s="1"/>
  <c r="V45" i="19" a="1"/>
  <c r="V45" i="19" s="1"/>
  <c r="V46" i="19" a="1"/>
  <c r="V46" i="19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8" i="19" a="1"/>
  <c r="V58" i="19"/>
  <c r="V59" i="19" a="1"/>
  <c r="V59" i="19" s="1"/>
  <c r="V60" i="19" a="1"/>
  <c r="V60" i="19" s="1"/>
  <c r="V5" i="19" a="1"/>
  <c r="V5" i="19" s="1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6" i="19"/>
  <c r="W5" i="19"/>
  <c r="U5" i="19"/>
  <c r="X60" i="19" l="1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3" i="19"/>
  <c r="U33" i="19"/>
  <c r="T33" i="19"/>
  <c r="X32" i="19"/>
  <c r="U32" i="19"/>
  <c r="T32" i="19"/>
  <c r="X31" i="19"/>
  <c r="U31" i="19"/>
  <c r="T31" i="19"/>
  <c r="X30" i="19"/>
  <c r="U30" i="19"/>
  <c r="T30" i="19"/>
  <c r="X29" i="19"/>
  <c r="U29" i="19"/>
  <c r="T29" i="19"/>
  <c r="X28" i="19"/>
  <c r="U28" i="19"/>
  <c r="T28" i="19"/>
  <c r="X27" i="19"/>
  <c r="U27" i="19"/>
  <c r="T27" i="19"/>
  <c r="X26" i="19"/>
  <c r="U26" i="19"/>
  <c r="T26" i="19"/>
  <c r="X25" i="19"/>
  <c r="U25" i="19"/>
  <c r="T25" i="19"/>
  <c r="X24" i="19"/>
  <c r="U24" i="19"/>
  <c r="T24" i="19"/>
  <c r="X23" i="19"/>
  <c r="U23" i="19"/>
  <c r="T23" i="19"/>
  <c r="X22" i="19"/>
  <c r="U22" i="19"/>
  <c r="T22" i="19"/>
  <c r="X21" i="19"/>
  <c r="U21" i="19"/>
  <c r="T21" i="19"/>
  <c r="X20" i="19"/>
  <c r="U20" i="19"/>
  <c r="T20" i="19"/>
  <c r="X6" i="19"/>
  <c r="U6" i="19"/>
  <c r="T6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<sst xmlns="http://schemas.openxmlformats.org/spreadsheetml/2006/main" count="118" uniqueCount="68">
  <si>
    <t>Site Contact(s)</t>
  </si>
  <si>
    <t>Floor Map Included (Y/N)</t>
  </si>
  <si>
    <t>Service to terminate to this location:</t>
  </si>
  <si>
    <t>Site Address</t>
  </si>
  <si>
    <t>Initial Proposed Bandwidth</t>
  </si>
  <si>
    <t>Guaranteed Install Interval (days)</t>
  </si>
  <si>
    <t>Timeline</t>
  </si>
  <si>
    <t>Cost</t>
  </si>
  <si>
    <t>Evaluation Values</t>
  </si>
  <si>
    <t>CTS to Complete</t>
  </si>
  <si>
    <t xml:space="preserve">Vendor To Complete </t>
  </si>
  <si>
    <t>Scoring</t>
  </si>
  <si>
    <t xml:space="preserve">Supplemental Bandwidth Examples (M) See Section 4 of the RFQ        
</t>
  </si>
  <si>
    <t>Timeline Points
10 Max Points</t>
  </si>
  <si>
    <t>Cost Points
50 Max Points</t>
  </si>
  <si>
    <t>Site Name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</si>
  <si>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</si>
  <si>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</si>
  <si>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</si>
  <si>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</si>
  <si>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</si>
  <si>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</si>
  <si>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Special Mandatory Requirements- (such as special term length, E-rate site, background check needed, optical handoff type, diverse path, site survey required, etc.)</t>
  </si>
  <si>
    <t xml:space="preserve">1. The Vendor shall: </t>
  </si>
  <si>
    <t>40,20,10</t>
  </si>
  <si>
    <t>(MS) If Vendor can commit to a shorter Install Interval, please state the number of days.</t>
  </si>
  <si>
    <t>(M) Local loop type to the site address (fiber, copper, or fixed wireless)</t>
  </si>
  <si>
    <t>(MS) MRC</t>
  </si>
  <si>
    <t>(MS) NRC</t>
  </si>
  <si>
    <t>MRC (100M)</t>
  </si>
  <si>
    <t>MRC (1G)</t>
  </si>
  <si>
    <t>Local Loop Type Fiber = 40
Wireless = 20
Copper = 10</t>
  </si>
  <si>
    <t xml:space="preserve">Local Loop Type Fiber = 40 
Wireless = 20 
Copper = 10 </t>
  </si>
  <si>
    <t>DORBOT1704</t>
  </si>
  <si>
    <t>100M</t>
  </si>
  <si>
    <t>Circuit needs to be installed by May 30, 2023.</t>
  </si>
  <si>
    <t>Cheri Williams                 425-656-2560 / 206-369-6344                        CheriW@DOR.WA.GOV;  Alt: Lorraine Louderback   360-596-3699                          lorrainel@dor.wa.gov</t>
  </si>
  <si>
    <t>12100 NE 195th St, Suite 100,                                  Bothell, WA 98011-5764</t>
  </si>
  <si>
    <t>Circuit termination in Room 116 (LAN Room), refer to Page 4 of the attached Floor Plan. Copper handoff should be within 10ft of customer equipment. Coordinate scheduling for site access with Site contact and cc: Alt. contact prior to showing up onsite. Install extended handoff per attached site map (DORBOT1704 Bothell - Floor Plan_New.pdf)</t>
  </si>
  <si>
    <t>N/A</t>
  </si>
  <si>
    <t>Evaluation Model for Solicitation Number 23-RFQ-021 Wireline Ethernet or Fixed Wireless Services</t>
  </si>
  <si>
    <t>DOLD2503 - Ilwaco</t>
  </si>
  <si>
    <t>116 First Ave S, Ilwaco, Wa 98624-0506</t>
  </si>
  <si>
    <t>DOL Network Support 360-664-4904 DLISNetTelSup@dol.wa.gov</t>
  </si>
  <si>
    <t>Install per attached site map (DOLD2503 – Ilwaco office layout)  and per LCON</t>
  </si>
  <si>
    <t>completion for this ste will not be accepted before 1 Sept 2023</t>
  </si>
  <si>
    <t>DOLD0202 - Clarkston</t>
  </si>
  <si>
    <t>603 3rd St, Clarkston, Wa 99403-1911</t>
  </si>
  <si>
    <t>Install per attached site map (DOLD0202 – Clarkston office layout 2017.pdf) and per LCON</t>
  </si>
  <si>
    <t>DOLD3302 - Colville</t>
  </si>
  <si>
    <t>172 S Wynne St, Colville, Wa  99114-2432</t>
  </si>
  <si>
    <t>Install per attached site map (DOLD3302 – Colville office layout 2017.pdf) and per LCON</t>
  </si>
  <si>
    <t>DOLD1302 - Ephrata</t>
  </si>
  <si>
    <t>1070 Basin St SW, Ste B, Ephrata, Wa 98823-1005</t>
  </si>
  <si>
    <t>Install per attached site map (DOLD1302 – Ephrata.pdf) and per LCON</t>
  </si>
  <si>
    <t>DOLS5602 - Vancouver East</t>
  </si>
  <si>
    <t>1301 NE 136th Ave, Vancouver, WA 98684-0864</t>
  </si>
  <si>
    <t>Install per attached site map (DOLS5602 - E.VANCOUVER.pdf) and per LCON</t>
  </si>
  <si>
    <t>DOLD2402 - Omak</t>
  </si>
  <si>
    <t>646 Okoma Dr, Ste E, Omak, Wa  98841-9515</t>
  </si>
  <si>
    <t>Install per attached site map (DOLD2402 – Omak office layout 2017.pdf) and per LCON</t>
  </si>
  <si>
    <t>DOLD3803 - Pullman</t>
  </si>
  <si>
    <t>980 S Grand Ave, Pullman, Wa 99163-2141</t>
  </si>
  <si>
    <t>Install per attached site map DOLD3803 - Pullman 2017.pdf) and per LCON</t>
  </si>
  <si>
    <t>DOLD1902 - Ellensburg</t>
  </si>
  <si>
    <t>605 E Mountain View Ave, Ellensburg, WA 98926-3864</t>
  </si>
  <si>
    <t>Fiber</t>
  </si>
  <si>
    <t>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</si>
</sst>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auto="1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1" fillId="0" borderId="23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4" applyNumberFormat="0" applyAlignment="0" applyProtection="0"/>
    <xf numFmtId="0" fontId="16" fillId="11" borderId="25" applyNumberFormat="0" applyAlignment="0" applyProtection="0"/>
    <xf numFmtId="0" fontId="17" fillId="11" borderId="24" applyNumberFormat="0" applyAlignment="0" applyProtection="0"/>
    <xf numFmtId="0" fontId="18" fillId="0" borderId="26" applyNumberFormat="0" applyFill="0" applyAlignment="0" applyProtection="0"/>
    <xf numFmtId="0" fontId="19" fillId="12" borderId="27" applyNumberFormat="0" applyAlignment="0" applyProtection="0"/>
    <xf numFmtId="0" fontId="20" fillId="0" borderId="0" applyNumberFormat="0" applyFill="0" applyBorder="0" applyAlignment="0" applyProtection="0"/>
    <xf numFmtId="0" fontId="1" fillId="13" borderId="2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9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9">
      <alignment horizontal="left" vertical="top" wrapText="1"/>
    </xf>
    <xf numFmtId="7" fontId="2" fillId="40" borderId="39">
      <alignment horizontal="left" vertical="top" wrapText="1"/>
    </xf>
    <xf numFmtId="7" fontId="2" fillId="2" borderId="38">
      <alignment horizontal="left" vertical="top" wrapText="1"/>
    </xf>
    <xf numFmtId="7" fontId="2" fillId="0" borderId="38">
      <alignment horizontal="center" vertical="top" wrapText="1"/>
    </xf>
  </cellStyleXfs>
  <cellXfs count="195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4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NumberFormat="1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20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31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20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31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2" xfId="0" applyFont="1" applyFill="1" applyBorder="1" applyAlignment="1">
      <alignment horizontal="left" vertical="top" wrapText="1"/>
    </xf>
    <xf numFmtId="0" fontId="2" fillId="4" borderId="33" xfId="0" applyFont="1" applyFill="1" applyBorder="1" applyAlignment="1">
      <alignment horizontal="left" vertical="top" wrapText="1"/>
    </xf>
    <xf numFmtId="7" fontId="2" fillId="41" borderId="40" xfId="1" applyNumberFormat="1" applyFont="1" applyFill="1" applyBorder="1" applyAlignment="1">
      <alignment horizontal="left" vertical="top" wrapText="1"/>
    </xf>
    <xf numFmtId="7" fontId="2" fillId="2" borderId="40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2" borderId="38" xfId="45" applyFill="1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7" fontId="2" fillId="41" borderId="38" xfId="1" applyNumberFormat="1" applyFont="1" applyFill="1" applyBorder="1" applyAlignment="1">
      <alignment horizontal="left" vertical="top" wrapText="1"/>
    </xf>
    <xf numFmtId="7" fontId="2" fillId="42" borderId="40" xfId="1" applyNumberFormat="1" applyFont="1" applyFill="1" applyBorder="1" applyAlignment="1">
      <alignment horizontal="left" vertical="top" wrapText="1"/>
    </xf>
    <xf numFmtId="7" fontId="2" fillId="2" borderId="40" xfId="1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7" fontId="2" fillId="2" borderId="38" xfId="44" applyFill="1" applyBorder="1">
      <alignment horizontal="left" vertical="top" wrapText="1"/>
    </xf>
    <xf numFmtId="7" fontId="2" fillId="6" borderId="40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20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31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20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2" borderId="38" xfId="44" applyFill="1" applyBorder="1">
      <alignment horizontal="left" vertical="top" wrapText="1"/>
    </xf>
    <xf numFmtId="7" fontId="2" fillId="43" borderId="38" xfId="45" applyFill="1" applyBorder="1">
      <alignment horizontal="left" vertical="top" wrapText="1"/>
    </xf>
    <xf numFmtId="7" fontId="2" fillId="2" borderId="40" xfId="46" applyFill="1" applyBorder="1" applyAlignment="1">
      <alignment vertical="top" wrapText="1"/>
    </xf>
    <xf numFmtId="7" fontId="2" fillId="40" borderId="40" xfId="45" applyBorder="1">
      <alignment horizontal="left" vertical="top" wrapText="1"/>
    </xf>
    <xf numFmtId="7" fontId="2" fillId="39" borderId="40" xfId="44" applyBorder="1">
      <alignment horizontal="left" vertical="top" wrapText="1"/>
    </xf>
    <xf numFmtId="7" fontId="2" fillId="6" borderId="40" xfId="45" applyFill="1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41" borderId="40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40" xfId="46" applyFont="1" applyFill="1" applyBorder="1" applyAlignment="1">
      <alignment vertical="top" wrapText="1"/>
    </xf>
    <xf numFmtId="7" fontId="7" fillId="2" borderId="38" xfId="44" applyFont="1" applyFill="1" applyBorder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2" borderId="38" xfId="46">
      <alignment horizontal="left" vertical="top" wrapText="1"/>
    </xf>
    <xf numFmtId="0" fontId="0" fillId="0" borderId="0" xfId="0"/>
    <xf numFmtId="0" fontId="4" fillId="5" borderId="1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0" borderId="34" xfId="1" applyNumberFormat="1" applyFont="1" applyBorder="1" applyAlignment="1">
      <alignment horizontal="left" vertical="top" wrapText="1"/>
    </xf>
    <xf numFmtId="0" fontId="4" fillId="0" borderId="35" xfId="1" applyNumberFormat="1" applyFont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20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3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2" xfId="0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20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31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20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20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31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2" borderId="10" xfId="46" applyBorder="1">
      <alignment horizontal="left" vertical="top" wrapText="1"/>
    </xf>
    <xf numFmtId="7" fontId="2" fillId="2" borderId="41" xfId="46" applyBorder="1">
      <alignment horizontal="left" vertical="top" wrapText="1"/>
    </xf>
    <xf numFmtId="7" fontId="2" fillId="43" borderId="40" xfId="45" applyFill="1" applyBorder="1">
      <alignment horizontal="left" vertical="top" wrapText="1"/>
    </xf>
    <xf numFmtId="7" fontId="2" fillId="43" borderId="40" xfId="1" applyNumberFormat="1" applyFont="1" applyFill="1" applyBorder="1" applyAlignment="1">
      <alignment horizontal="left" vertical="top" wrapText="1"/>
    </xf>
    <xf numFmtId="7" fontId="2" fillId="41" borderId="40" xfId="47" applyFill="1" applyBorder="1" applyAlignment="1">
      <alignment horizontal="left" vertical="top" wrapText="1"/>
    </xf>
    <xf numFmtId="7" fontId="2" fillId="41" borderId="40" xfId="47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 applyFill="1" applyAlignment="1"/>
    <xf numFmtId="0" fontId="7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24" fillId="0" borderId="0" xfId="0" applyFont="1" applyFill="1" applyAlignment="1"/>
    <xf numFmtId="0" fontId="2" fillId="44" borderId="32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9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30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6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7" xfId="1" applyNumberFormat="1" applyFont="1" applyFill="1" applyBorder="1" applyAlignment="1">
      <alignment horizontal="left" vertical="top" wrapText="1"/>
    </xf>
    <xf numFmtId="164" fontId="5" fillId="44" borderId="38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0" fontId="2" fillId="44" borderId="14" xfId="0" applyNumberFormat="1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Border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60"/>
  <sheetViews>
    <sheetView tabSelected="1" zoomScale="90" zoomScaleNormal="90" workbookViewId="0">
      <selection activeCell="H14" sqref="H14"/>
    </sheetView>
  </sheetViews>
  <sheetFormatPr defaultRowHeight="15" x14ac:dyDescent="0.25"/>
  <cols>
    <col min="1" max="1" width="4" style="165" customWidth="1"/>
    <col min="2" max="2" width="18.5703125" customWidth="1"/>
    <col min="3" max="3" width="24.140625" customWidth="1"/>
    <col min="4" max="4" width="26.28515625" customWidth="1"/>
    <col min="5" max="5" width="71.7109375" bestFit="1" customWidth="1"/>
    <col min="6" max="6" width="13.85546875" bestFit="1" customWidth="1"/>
    <col min="7" max="7" width="17.85546875" bestFit="1" customWidth="1"/>
    <col min="8" max="8" width="15.28515625" bestFit="1" customWidth="1"/>
    <col min="9" max="9" width="16.85546875" customWidth="1"/>
    <col min="10" max="10" width="15.42578125" style="91" customWidth="1"/>
    <col min="11" max="11" width="15.5703125" customWidth="1"/>
    <col min="12" max="12" width="35.7109375" customWidth="1"/>
    <col min="13" max="13" width="2.42578125" customWidth="1"/>
    <col min="14" max="14" width="21.7109375" customWidth="1"/>
    <col min="15" max="15" width="18" customWidth="1"/>
    <col min="18" max="19" width="10.7109375" bestFit="1" customWidth="1"/>
    <col min="20" max="20" width="9.7109375" customWidth="1"/>
    <col min="22" max="22" width="16" style="186" customWidth="1"/>
    <col min="23" max="23" width="17.7109375" customWidth="1"/>
    <col min="24" max="24" width="14.7109375" customWidth="1"/>
  </cols>
  <sheetData>
    <row r="1" spans="1:24" ht="27.95" customHeight="1" thickBot="1" x14ac:dyDescent="0.3">
      <c r="A1" s="162" t="s">
        <v>40</v>
      </c>
      <c r="B1" s="11"/>
      <c r="C1" s="11"/>
      <c r="D1" s="11"/>
      <c r="E1" s="11"/>
      <c r="F1" s="11"/>
      <c r="G1" s="11"/>
      <c r="H1" s="11"/>
      <c r="I1" s="11"/>
      <c r="J1" s="108"/>
      <c r="K1" s="11"/>
      <c r="L1" s="11"/>
      <c r="M1" s="15"/>
      <c r="N1" s="16"/>
      <c r="O1" s="1"/>
      <c r="P1" s="1"/>
      <c r="Q1" s="2"/>
      <c r="R1" s="2"/>
      <c r="S1" s="2"/>
      <c r="T1" s="3"/>
      <c r="U1" s="3"/>
      <c r="V1" s="181"/>
      <c r="W1" s="16"/>
      <c r="X1" s="16"/>
    </row>
    <row r="2" spans="1:24" ht="17.45" customHeight="1" thickBot="1" x14ac:dyDescent="0.3">
      <c r="A2" s="163"/>
      <c r="B2" s="161" t="s">
        <v>9</v>
      </c>
      <c r="C2" s="4"/>
      <c r="D2" s="4"/>
      <c r="E2" s="4"/>
      <c r="F2" s="4"/>
      <c r="G2" s="4"/>
      <c r="H2" s="4"/>
      <c r="I2" s="4"/>
      <c r="J2" s="92"/>
      <c r="K2" s="4"/>
      <c r="L2" s="5"/>
      <c r="M2" s="17"/>
      <c r="N2" s="193" t="s">
        <v>10</v>
      </c>
      <c r="O2" s="194"/>
      <c r="P2" s="194"/>
      <c r="Q2" s="194"/>
      <c r="R2" s="194"/>
      <c r="S2" s="194"/>
      <c r="T2" s="6"/>
      <c r="U2" s="6"/>
      <c r="V2" s="182"/>
      <c r="W2" s="16"/>
      <c r="X2" s="16"/>
    </row>
    <row r="3" spans="1:24" ht="16.5" thickBot="1" x14ac:dyDescent="0.3">
      <c r="A3" s="164"/>
      <c r="B3" s="7"/>
      <c r="C3" s="8"/>
      <c r="D3" s="8"/>
      <c r="E3" s="8"/>
      <c r="F3" s="8"/>
      <c r="G3" s="8"/>
      <c r="H3" s="8"/>
      <c r="I3" s="187" t="s">
        <v>11</v>
      </c>
      <c r="J3" s="188"/>
      <c r="K3" s="189"/>
      <c r="L3" s="9"/>
      <c r="M3" s="10"/>
      <c r="N3" s="12"/>
      <c r="O3" s="13"/>
      <c r="P3" s="13"/>
      <c r="Q3" s="13"/>
      <c r="R3" s="190" t="s">
        <v>12</v>
      </c>
      <c r="S3" s="191"/>
      <c r="T3" s="192" t="s">
        <v>8</v>
      </c>
      <c r="U3" s="192"/>
      <c r="V3" s="192"/>
      <c r="W3" s="192"/>
      <c r="X3" s="192"/>
    </row>
    <row r="4" spans="1:24" ht="79.5" customHeight="1" thickBot="1" x14ac:dyDescent="0.3">
      <c r="A4" s="164"/>
      <c r="B4" s="97" t="s">
        <v>15</v>
      </c>
      <c r="C4" s="95" t="s">
        <v>3</v>
      </c>
      <c r="D4" s="95" t="s">
        <v>0</v>
      </c>
      <c r="E4" s="95" t="s">
        <v>2</v>
      </c>
      <c r="F4" s="95" t="s">
        <v>1</v>
      </c>
      <c r="G4" s="96" t="s">
        <v>5</v>
      </c>
      <c r="H4" s="95" t="s">
        <v>4</v>
      </c>
      <c r="I4" s="97" t="s">
        <v>31</v>
      </c>
      <c r="J4" s="95" t="s">
        <v>13</v>
      </c>
      <c r="K4" s="98" t="s">
        <v>14</v>
      </c>
      <c r="L4" s="98" t="s">
        <v>22</v>
      </c>
      <c r="M4" s="94"/>
      <c r="N4" s="99" t="s">
        <v>25</v>
      </c>
      <c r="O4" s="100" t="s">
        <v>26</v>
      </c>
      <c r="P4" s="101" t="s">
        <v>27</v>
      </c>
      <c r="Q4" s="101" t="s">
        <v>28</v>
      </c>
      <c r="R4" s="109" t="s">
        <v>29</v>
      </c>
      <c r="S4" s="110" t="s">
        <v>30</v>
      </c>
      <c r="T4" s="88" t="s">
        <v>6</v>
      </c>
      <c r="U4" s="88" t="s">
        <v>7</v>
      </c>
      <c r="V4" s="183" t="s">
        <v>32</v>
      </c>
      <c r="W4" s="88" t="s">
        <v>13</v>
      </c>
      <c r="X4" s="88" t="s">
        <v>14</v>
      </c>
    </row>
    <row r="5" spans="1:24" ht="20.100000000000001" customHeight="1" thickTop="1" x14ac:dyDescent="0.25">
      <c r="A5" s="163">
        <v>0</v>
      </c>
      <c r="B5" s="166" t="s">
        <v>16</v>
      </c>
      <c r="C5" s="167" t="s">
        <v>17</v>
      </c>
      <c r="D5" s="167" t="s">
        <v>18</v>
      </c>
      <c r="E5" s="167" t="s">
        <v>19</v>
      </c>
      <c r="F5" s="167" t="s">
        <v>20</v>
      </c>
      <c r="G5" s="167">
        <v>120</v>
      </c>
      <c r="H5" s="168" t="s">
        <v>21</v>
      </c>
      <c r="I5" s="169" t="s">
        <v>24</v>
      </c>
      <c r="J5" s="180">
        <v>10</v>
      </c>
      <c r="K5" s="170">
        <v>50</v>
      </c>
      <c r="L5" s="171" t="s">
        <v>23</v>
      </c>
      <c r="M5" s="172"/>
      <c r="N5" s="173"/>
      <c r="O5" s="174"/>
      <c r="P5" s="175"/>
      <c r="Q5" s="175"/>
      <c r="R5" s="176"/>
      <c r="S5" s="177"/>
      <c r="T5" s="170">
        <f>IF(ISBLANK(N5),G5,N5)</f>
        <v>120</v>
      </c>
      <c r="U5" s="178">
        <f>24*P5+Q5</f>
        <v>0</v>
      </c>
      <c r="V5" s="184" cm="1">
        <f t="array" ref="V5">_xlfn.IFS(ISBLANK(O5),0,O5="Fiber",40,O5="Fixed Wireless",20,O5="Copper",10)</f>
        <v>0</v>
      </c>
      <c r="W5" s="179">
        <f>J5</f>
        <v>10</v>
      </c>
      <c r="X5" s="179">
        <f>K5</f>
        <v>50</v>
      </c>
    </row>
    <row r="6" spans="1:24" ht="189" customHeight="1" x14ac:dyDescent="0.25">
      <c r="A6" s="163">
        <v>1</v>
      </c>
      <c r="B6" s="144" t="s">
        <v>33</v>
      </c>
      <c r="C6" s="145" t="s">
        <v>37</v>
      </c>
      <c r="D6" s="145" t="s">
        <v>36</v>
      </c>
      <c r="E6" s="145" t="s">
        <v>38</v>
      </c>
      <c r="F6" s="145" t="s">
        <v>20</v>
      </c>
      <c r="G6" s="145">
        <v>90</v>
      </c>
      <c r="H6" s="146" t="s">
        <v>34</v>
      </c>
      <c r="I6" s="113" t="s">
        <v>24</v>
      </c>
      <c r="J6" s="104">
        <v>10</v>
      </c>
      <c r="K6" s="112">
        <v>50</v>
      </c>
      <c r="L6" s="105" t="s">
        <v>35</v>
      </c>
      <c r="M6" s="93"/>
      <c r="N6" s="123">
        <v>89</v>
      </c>
      <c r="O6" s="121" t="s">
        <v>66</v>
      </c>
      <c r="P6" s="122">
        <v>825</v>
      </c>
      <c r="Q6" s="143">
        <v>850</v>
      </c>
      <c r="R6" s="76" t="s">
        <v>39</v>
      </c>
      <c r="S6" s="50">
        <v>1700</v>
      </c>
      <c r="T6" s="43">
        <f t="shared" ref="T6:T60" si="0">IF(ISBLANK(N6),G6,N6)</f>
        <v>89</v>
      </c>
      <c r="U6" s="18">
        <f t="shared" ref="U6:U60" si="1">24*P6+Q6</f>
        <v>20650</v>
      </c>
      <c r="V6" s="185" cm="1">
        <f t="array" ref="V6">_xlfn.IFS(ISBLANK(O6),0,O6="Fiber",40,O6="Fixed Wireless",20,O6="Copper",10)</f>
        <v>40</v>
      </c>
      <c r="W6" s="19">
        <f t="shared" ref="W6:W60" si="2">J6</f>
        <v>10</v>
      </c>
      <c r="X6" s="19">
        <f t="shared" ref="X6" si="3">K6</f>
        <v>50</v>
      </c>
    </row>
    <row r="7" spans="1:24" ht="63" x14ac:dyDescent="0.25">
      <c r="A7" s="163">
        <v>2</v>
      </c>
      <c r="B7" s="137" t="s">
        <v>41</v>
      </c>
      <c r="C7" s="151" t="s">
        <v>42</v>
      </c>
      <c r="D7" s="151" t="s">
        <v>43</v>
      </c>
      <c r="E7" s="151" t="s">
        <v>44</v>
      </c>
      <c r="F7" s="107" t="s">
        <v>20</v>
      </c>
      <c r="G7" s="107">
        <v>200</v>
      </c>
      <c r="H7" s="152" t="s">
        <v>21</v>
      </c>
      <c r="I7" s="131" t="s">
        <v>24</v>
      </c>
      <c r="J7" s="129">
        <v>10</v>
      </c>
      <c r="K7" s="132">
        <v>50</v>
      </c>
      <c r="L7" s="133" t="s">
        <v>45</v>
      </c>
      <c r="M7" s="93"/>
      <c r="N7" s="134">
        <v>199</v>
      </c>
      <c r="O7" s="135" t="s">
        <v>66</v>
      </c>
      <c r="P7" s="136">
        <v>475</v>
      </c>
      <c r="Q7" s="127">
        <v>850</v>
      </c>
      <c r="R7" s="80">
        <v>1000</v>
      </c>
      <c r="S7" s="51">
        <v>1700</v>
      </c>
      <c r="T7" s="43">
        <f t="shared" ref="T7:T19" si="4">IF(ISBLANK(N7),G7,N7)</f>
        <v>199</v>
      </c>
      <c r="U7" s="18">
        <f t="shared" ref="U7:U19" si="5">24*P7+Q7</f>
        <v>12250</v>
      </c>
      <c r="V7" s="185" cm="1">
        <f t="array" ref="V7">_xlfn.IFS(ISBLANK(O7),0,O7="Fiber",40,O7="Fixed Wireless",20,O7="Copper",10)</f>
        <v>40</v>
      </c>
      <c r="W7" s="19">
        <f t="shared" ref="W7:W19" si="6">J7</f>
        <v>10</v>
      </c>
      <c r="X7" s="19">
        <f t="shared" ref="X7:X19" si="7">K7</f>
        <v>50</v>
      </c>
    </row>
    <row r="8" spans="1:24" ht="63" x14ac:dyDescent="0.25">
      <c r="A8" s="163">
        <v>3</v>
      </c>
      <c r="B8" s="144" t="s">
        <v>46</v>
      </c>
      <c r="C8" s="145" t="s">
        <v>47</v>
      </c>
      <c r="D8" s="145" t="s">
        <v>43</v>
      </c>
      <c r="E8" s="145" t="s">
        <v>48</v>
      </c>
      <c r="F8" s="145" t="s">
        <v>20</v>
      </c>
      <c r="G8" s="145">
        <v>200</v>
      </c>
      <c r="H8" s="146" t="s">
        <v>21</v>
      </c>
      <c r="I8" s="147" t="s">
        <v>24</v>
      </c>
      <c r="J8" s="145">
        <v>10</v>
      </c>
      <c r="K8" s="148">
        <v>50</v>
      </c>
      <c r="L8" s="149" t="s">
        <v>45</v>
      </c>
      <c r="M8" s="93"/>
      <c r="N8" s="150"/>
      <c r="O8" s="142"/>
      <c r="P8" s="142" t="s">
        <v>67</v>
      </c>
      <c r="Q8" s="155"/>
      <c r="R8" s="156"/>
      <c r="S8" s="90"/>
      <c r="T8" s="43">
        <f t="shared" si="4"/>
        <v>200</v>
      </c>
      <c r="U8" s="18" t="e">
        <f t="shared" si="5"/>
        <v>#VALUE!</v>
      </c>
      <c r="V8" s="185" cm="1">
        <f t="array" ref="V8">_xlfn.IFS(ISBLANK(O8),0,O8="Fiber",40,O8="Fixed Wireless",20,O8="Copper",10)</f>
        <v>0</v>
      </c>
      <c r="W8" s="19">
        <f t="shared" si="6"/>
        <v>10</v>
      </c>
      <c r="X8" s="19">
        <f t="shared" si="7"/>
        <v>50</v>
      </c>
    </row>
    <row r="9" spans="1:24" ht="63" x14ac:dyDescent="0.25">
      <c r="A9" s="163">
        <v>4</v>
      </c>
      <c r="B9" s="137" t="s">
        <v>49</v>
      </c>
      <c r="C9" s="138" t="s">
        <v>50</v>
      </c>
      <c r="D9" s="129" t="s">
        <v>43</v>
      </c>
      <c r="E9" s="138" t="s">
        <v>51</v>
      </c>
      <c r="F9" s="138" t="s">
        <v>20</v>
      </c>
      <c r="G9" s="138">
        <v>200</v>
      </c>
      <c r="H9" s="139" t="s">
        <v>21</v>
      </c>
      <c r="I9" s="140" t="s">
        <v>24</v>
      </c>
      <c r="J9" s="138">
        <v>10</v>
      </c>
      <c r="K9" s="141">
        <v>50</v>
      </c>
      <c r="L9" s="133" t="s">
        <v>45</v>
      </c>
      <c r="M9" s="93"/>
      <c r="N9" s="134"/>
      <c r="O9" s="135"/>
      <c r="P9" s="136" t="s">
        <v>67</v>
      </c>
      <c r="Q9" s="127"/>
      <c r="R9" s="80"/>
      <c r="S9" s="52"/>
      <c r="T9" s="43">
        <f t="shared" si="4"/>
        <v>200</v>
      </c>
      <c r="U9" s="18" t="e">
        <f t="shared" si="5"/>
        <v>#VALUE!</v>
      </c>
      <c r="V9" s="185" cm="1">
        <f t="array" ref="V9">_xlfn.IFS(ISBLANK(O9),0,O9="Fiber",40,O9="Fixed Wireless",20,O9="Copper",10)</f>
        <v>0</v>
      </c>
      <c r="W9" s="19">
        <f t="shared" si="6"/>
        <v>10</v>
      </c>
      <c r="X9" s="19">
        <f t="shared" si="7"/>
        <v>50</v>
      </c>
    </row>
    <row r="10" spans="1:24" ht="63" x14ac:dyDescent="0.25">
      <c r="A10" s="163">
        <v>5</v>
      </c>
      <c r="B10" s="144" t="s">
        <v>52</v>
      </c>
      <c r="C10" s="145" t="s">
        <v>53</v>
      </c>
      <c r="D10" s="145" t="s">
        <v>43</v>
      </c>
      <c r="E10" s="145" t="s">
        <v>54</v>
      </c>
      <c r="F10" s="145" t="s">
        <v>20</v>
      </c>
      <c r="G10" s="145">
        <v>200</v>
      </c>
      <c r="H10" s="146" t="s">
        <v>21</v>
      </c>
      <c r="I10" s="147" t="s">
        <v>24</v>
      </c>
      <c r="J10" s="145">
        <v>10</v>
      </c>
      <c r="K10" s="148">
        <v>50</v>
      </c>
      <c r="L10" s="149" t="s">
        <v>45</v>
      </c>
      <c r="M10" s="93"/>
      <c r="N10" s="150"/>
      <c r="O10" s="142"/>
      <c r="P10" s="142" t="s">
        <v>67</v>
      </c>
      <c r="Q10" s="155"/>
      <c r="R10" s="156"/>
      <c r="S10" s="90"/>
      <c r="T10" s="43">
        <f t="shared" si="4"/>
        <v>200</v>
      </c>
      <c r="U10" s="18" t="e">
        <f t="shared" si="5"/>
        <v>#VALUE!</v>
      </c>
      <c r="V10" s="185" cm="1">
        <f t="array" ref="V10">_xlfn.IFS(ISBLANK(O10),0,O10="Fiber",40,O10="Fixed Wireless",20,O10="Copper",10)</f>
        <v>0</v>
      </c>
      <c r="W10" s="19">
        <f t="shared" si="6"/>
        <v>10</v>
      </c>
      <c r="X10" s="19">
        <f t="shared" si="7"/>
        <v>50</v>
      </c>
    </row>
    <row r="11" spans="1:24" ht="63" x14ac:dyDescent="0.25">
      <c r="A11" s="163">
        <v>6</v>
      </c>
      <c r="B11" s="102" t="s">
        <v>55</v>
      </c>
      <c r="C11" s="151" t="s">
        <v>56</v>
      </c>
      <c r="D11" s="151" t="s">
        <v>43</v>
      </c>
      <c r="E11" s="151" t="s">
        <v>57</v>
      </c>
      <c r="F11" s="107" t="s">
        <v>20</v>
      </c>
      <c r="G11" s="107">
        <v>120</v>
      </c>
      <c r="H11" s="152" t="s">
        <v>34</v>
      </c>
      <c r="I11" s="153" t="s">
        <v>24</v>
      </c>
      <c r="J11" s="107">
        <v>10</v>
      </c>
      <c r="K11" s="154">
        <v>50</v>
      </c>
      <c r="L11" s="106"/>
      <c r="M11" s="93"/>
      <c r="N11" s="125"/>
      <c r="O11" s="126"/>
      <c r="P11" s="127" t="s">
        <v>67</v>
      </c>
      <c r="Q11" s="127"/>
      <c r="R11" s="78" t="s">
        <v>39</v>
      </c>
      <c r="S11" s="89"/>
      <c r="T11" s="43">
        <f t="shared" si="4"/>
        <v>120</v>
      </c>
      <c r="U11" s="18" t="e">
        <f t="shared" si="5"/>
        <v>#VALUE!</v>
      </c>
      <c r="V11" s="185" cm="1">
        <f t="array" ref="V11">_xlfn.IFS(ISBLANK(O11),0,O11="Fiber",40,O11="Fixed Wireless",20,O11="Copper",10)</f>
        <v>0</v>
      </c>
      <c r="W11" s="19">
        <f t="shared" si="6"/>
        <v>10</v>
      </c>
      <c r="X11" s="19">
        <f t="shared" si="7"/>
        <v>50</v>
      </c>
    </row>
    <row r="12" spans="1:24" ht="63" x14ac:dyDescent="0.25">
      <c r="A12" s="163">
        <v>7</v>
      </c>
      <c r="B12" s="103" t="s">
        <v>58</v>
      </c>
      <c r="C12" s="120" t="s">
        <v>59</v>
      </c>
      <c r="D12" s="120" t="s">
        <v>43</v>
      </c>
      <c r="E12" s="120" t="s">
        <v>60</v>
      </c>
      <c r="F12" s="104" t="s">
        <v>20</v>
      </c>
      <c r="G12" s="104">
        <v>200</v>
      </c>
      <c r="H12" s="111" t="s">
        <v>21</v>
      </c>
      <c r="I12" s="113" t="s">
        <v>24</v>
      </c>
      <c r="J12" s="104">
        <v>10</v>
      </c>
      <c r="K12" s="112">
        <v>50</v>
      </c>
      <c r="L12" s="105" t="s">
        <v>45</v>
      </c>
      <c r="M12" s="93"/>
      <c r="N12" s="123">
        <v>199</v>
      </c>
      <c r="O12" s="121" t="s">
        <v>66</v>
      </c>
      <c r="P12" s="122">
        <v>475</v>
      </c>
      <c r="Q12" s="155">
        <v>850</v>
      </c>
      <c r="R12" s="156">
        <v>1000</v>
      </c>
      <c r="S12" s="50">
        <v>1700</v>
      </c>
      <c r="T12" s="43">
        <f t="shared" si="4"/>
        <v>199</v>
      </c>
      <c r="U12" s="18">
        <f t="shared" si="5"/>
        <v>12250</v>
      </c>
      <c r="V12" s="185" cm="1">
        <f t="array" ref="V12">_xlfn.IFS(ISBLANK(O12),0,O12="Fiber",40,O12="Fixed Wireless",20,O12="Copper",10)</f>
        <v>40</v>
      </c>
      <c r="W12" s="19">
        <f t="shared" si="6"/>
        <v>10</v>
      </c>
      <c r="X12" s="19">
        <f t="shared" si="7"/>
        <v>50</v>
      </c>
    </row>
    <row r="13" spans="1:24" ht="63" x14ac:dyDescent="0.25">
      <c r="A13" s="163">
        <v>8</v>
      </c>
      <c r="B13" s="102" t="s">
        <v>61</v>
      </c>
      <c r="C13" s="151" t="s">
        <v>62</v>
      </c>
      <c r="D13" s="151" t="s">
        <v>43</v>
      </c>
      <c r="E13" s="151" t="s">
        <v>63</v>
      </c>
      <c r="F13" s="107" t="s">
        <v>20</v>
      </c>
      <c r="G13" s="107">
        <v>200</v>
      </c>
      <c r="H13" s="152" t="s">
        <v>21</v>
      </c>
      <c r="I13" s="153" t="s">
        <v>24</v>
      </c>
      <c r="J13" s="107">
        <v>10</v>
      </c>
      <c r="K13" s="154">
        <v>50</v>
      </c>
      <c r="L13" s="106" t="s">
        <v>45</v>
      </c>
      <c r="M13" s="93"/>
      <c r="N13" s="134">
        <v>199</v>
      </c>
      <c r="O13" s="135" t="s">
        <v>66</v>
      </c>
      <c r="P13" s="136">
        <v>475</v>
      </c>
      <c r="Q13" s="127">
        <v>850</v>
      </c>
      <c r="R13" s="78">
        <v>1000</v>
      </c>
      <c r="S13" s="51">
        <v>1700</v>
      </c>
      <c r="T13" s="43">
        <f t="shared" si="4"/>
        <v>199</v>
      </c>
      <c r="U13" s="18">
        <f t="shared" si="5"/>
        <v>12250</v>
      </c>
      <c r="V13" s="185" cm="1">
        <f t="array" ref="V13">_xlfn.IFS(ISBLANK(O13),0,O13="Fiber",40,O13="Fixed Wireless",20,O13="Copper",10)</f>
        <v>40</v>
      </c>
      <c r="W13" s="19">
        <f t="shared" si="6"/>
        <v>10</v>
      </c>
      <c r="X13" s="19">
        <f t="shared" si="7"/>
        <v>50</v>
      </c>
    </row>
    <row r="14" spans="1:24" ht="63" x14ac:dyDescent="0.25">
      <c r="A14" s="163">
        <v>9</v>
      </c>
      <c r="B14" s="103" t="s">
        <v>64</v>
      </c>
      <c r="C14" s="104" t="s">
        <v>65</v>
      </c>
      <c r="D14" s="104" t="s">
        <v>43</v>
      </c>
      <c r="E14" s="104" t="s">
        <v>63</v>
      </c>
      <c r="F14" s="104" t="s">
        <v>20</v>
      </c>
      <c r="G14" s="104">
        <v>200</v>
      </c>
      <c r="H14" s="111" t="s">
        <v>21</v>
      </c>
      <c r="I14" s="113" t="s">
        <v>24</v>
      </c>
      <c r="J14" s="104">
        <v>10</v>
      </c>
      <c r="K14" s="112">
        <v>50</v>
      </c>
      <c r="L14" s="105" t="s">
        <v>45</v>
      </c>
      <c r="M14" s="93"/>
      <c r="N14" s="123">
        <v>199</v>
      </c>
      <c r="O14" s="121" t="s">
        <v>66</v>
      </c>
      <c r="P14" s="122">
        <v>475</v>
      </c>
      <c r="Q14" s="155">
        <v>850</v>
      </c>
      <c r="R14" s="157">
        <v>1000</v>
      </c>
      <c r="S14" s="72">
        <v>1700</v>
      </c>
      <c r="T14" s="43">
        <f t="shared" si="4"/>
        <v>199</v>
      </c>
      <c r="U14" s="18">
        <f t="shared" si="5"/>
        <v>12250</v>
      </c>
      <c r="V14" s="185" cm="1">
        <f t="array" ref="V14">_xlfn.IFS(ISBLANK(O14),0,O14="Fiber",40,O14="Fixed Wireless",20,O14="Copper",10)</f>
        <v>40</v>
      </c>
      <c r="W14" s="19">
        <f t="shared" si="6"/>
        <v>10</v>
      </c>
      <c r="X14" s="19">
        <f t="shared" si="7"/>
        <v>50</v>
      </c>
    </row>
    <row r="15" spans="1:24" ht="20.100000000000001" customHeight="1" x14ac:dyDescent="0.25">
      <c r="A15" s="163">
        <v>10</v>
      </c>
      <c r="B15" s="114"/>
      <c r="C15" s="115"/>
      <c r="D15" s="115"/>
      <c r="E15" s="115"/>
      <c r="F15" s="115"/>
      <c r="G15" s="115"/>
      <c r="H15" s="116"/>
      <c r="I15" s="117"/>
      <c r="J15" s="115"/>
      <c r="K15" s="118"/>
      <c r="L15" s="119"/>
      <c r="M15" s="93"/>
      <c r="N15" s="134"/>
      <c r="O15" s="135"/>
      <c r="P15" s="136"/>
      <c r="Q15" s="127"/>
      <c r="R15" s="53"/>
      <c r="S15" s="73"/>
      <c r="T15" s="43">
        <f t="shared" si="4"/>
        <v>0</v>
      </c>
      <c r="U15" s="18">
        <f t="shared" si="5"/>
        <v>0</v>
      </c>
      <c r="V15" s="185" cm="1">
        <f t="array" ref="V15">_xlfn.IFS(ISBLANK(O15),0,O15="Fiber",40,O15="Fixed Wireless",20,O15="Copper",10)</f>
        <v>0</v>
      </c>
      <c r="W15" s="19">
        <f t="shared" si="6"/>
        <v>0</v>
      </c>
      <c r="X15" s="19">
        <f t="shared" si="7"/>
        <v>0</v>
      </c>
    </row>
    <row r="16" spans="1:24" ht="20.100000000000001" customHeight="1" x14ac:dyDescent="0.25">
      <c r="A16" s="163">
        <v>11</v>
      </c>
      <c r="B16" s="103"/>
      <c r="C16" s="104"/>
      <c r="D16" s="104"/>
      <c r="E16" s="104"/>
      <c r="F16" s="104"/>
      <c r="G16" s="104"/>
      <c r="H16" s="111"/>
      <c r="I16" s="113"/>
      <c r="J16" s="104"/>
      <c r="K16" s="112"/>
      <c r="L16" s="105"/>
      <c r="M16" s="93"/>
      <c r="N16" s="123"/>
      <c r="O16" s="121"/>
      <c r="P16" s="122"/>
      <c r="Q16" s="155"/>
      <c r="R16" s="158"/>
      <c r="S16" s="74"/>
      <c r="T16" s="43">
        <f t="shared" si="4"/>
        <v>0</v>
      </c>
      <c r="U16" s="18">
        <f t="shared" si="5"/>
        <v>0</v>
      </c>
      <c r="V16" s="185" cm="1">
        <f t="array" ref="V16">_xlfn.IFS(ISBLANK(O16),0,O16="Fiber",40,O16="Fixed Wireless",20,O16="Copper",10)</f>
        <v>0</v>
      </c>
      <c r="W16" s="19">
        <f t="shared" si="6"/>
        <v>0</v>
      </c>
      <c r="X16" s="19">
        <f t="shared" si="7"/>
        <v>0</v>
      </c>
    </row>
    <row r="17" spans="1:24" ht="20.100000000000001" customHeight="1" x14ac:dyDescent="0.25">
      <c r="A17" s="163">
        <v>12</v>
      </c>
      <c r="B17" s="114"/>
      <c r="C17" s="115"/>
      <c r="D17" s="115"/>
      <c r="E17" s="115"/>
      <c r="F17" s="115"/>
      <c r="G17" s="115"/>
      <c r="H17" s="116"/>
      <c r="I17" s="117"/>
      <c r="J17" s="115"/>
      <c r="K17" s="118"/>
      <c r="L17" s="119"/>
      <c r="M17" s="93"/>
      <c r="N17" s="134"/>
      <c r="O17" s="135"/>
      <c r="P17" s="136"/>
      <c r="Q17" s="127"/>
      <c r="R17" s="44"/>
      <c r="S17" s="51"/>
      <c r="T17" s="43">
        <f t="shared" si="4"/>
        <v>0</v>
      </c>
      <c r="U17" s="18">
        <f t="shared" si="5"/>
        <v>0</v>
      </c>
      <c r="V17" s="185" cm="1">
        <f t="array" ref="V17">_xlfn.IFS(ISBLANK(O17),0,O17="Fiber",40,O17="Fixed Wireless",20,O17="Copper",10)</f>
        <v>0</v>
      </c>
      <c r="W17" s="19">
        <f t="shared" si="6"/>
        <v>0</v>
      </c>
      <c r="X17" s="19">
        <f t="shared" si="7"/>
        <v>0</v>
      </c>
    </row>
    <row r="18" spans="1:24" ht="20.100000000000001" customHeight="1" x14ac:dyDescent="0.25">
      <c r="A18" s="163">
        <v>13</v>
      </c>
      <c r="B18" s="103"/>
      <c r="C18" s="104"/>
      <c r="D18" s="104"/>
      <c r="E18" s="104"/>
      <c r="F18" s="104"/>
      <c r="G18" s="104"/>
      <c r="H18" s="111"/>
      <c r="I18" s="113"/>
      <c r="J18" s="104"/>
      <c r="K18" s="112"/>
      <c r="L18" s="105"/>
      <c r="M18" s="93"/>
      <c r="N18" s="123"/>
      <c r="O18" s="121"/>
      <c r="P18" s="122"/>
      <c r="Q18" s="155"/>
      <c r="R18" s="45"/>
      <c r="S18" s="40"/>
      <c r="T18" s="43">
        <f t="shared" si="4"/>
        <v>0</v>
      </c>
      <c r="U18" s="18">
        <f t="shared" si="5"/>
        <v>0</v>
      </c>
      <c r="V18" s="185" cm="1">
        <f t="array" ref="V18">_xlfn.IFS(ISBLANK(O18),0,O18="Fiber",40,O18="Fixed Wireless",20,O18="Copper",10)</f>
        <v>0</v>
      </c>
      <c r="W18" s="19">
        <f t="shared" si="6"/>
        <v>0</v>
      </c>
      <c r="X18" s="19">
        <f t="shared" si="7"/>
        <v>0</v>
      </c>
    </row>
    <row r="19" spans="1:24" ht="20.100000000000001" customHeight="1" x14ac:dyDescent="0.25">
      <c r="A19" s="163">
        <v>14</v>
      </c>
      <c r="B19" s="114"/>
      <c r="C19" s="115"/>
      <c r="D19" s="115"/>
      <c r="E19" s="115"/>
      <c r="F19" s="115"/>
      <c r="G19" s="115"/>
      <c r="H19" s="116"/>
      <c r="I19" s="117"/>
      <c r="J19" s="115"/>
      <c r="K19" s="118"/>
      <c r="L19" s="119"/>
      <c r="M19" s="93"/>
      <c r="N19" s="134"/>
      <c r="O19" s="135"/>
      <c r="P19" s="136"/>
      <c r="Q19" s="127"/>
      <c r="R19" s="44"/>
      <c r="S19" s="51"/>
      <c r="T19" s="43">
        <f t="shared" si="4"/>
        <v>0</v>
      </c>
      <c r="U19" s="18">
        <f t="shared" si="5"/>
        <v>0</v>
      </c>
      <c r="V19" s="185" cm="1">
        <f t="array" ref="V19">_xlfn.IFS(ISBLANK(O19),0,O19="Fiber",40,O19="Fixed Wireless",20,O19="Copper",10)</f>
        <v>0</v>
      </c>
      <c r="W19" s="19">
        <f t="shared" si="6"/>
        <v>0</v>
      </c>
      <c r="X19" s="19">
        <f t="shared" si="7"/>
        <v>0</v>
      </c>
    </row>
    <row r="20" spans="1:24" ht="20.100000000000001" customHeight="1" x14ac:dyDescent="0.25">
      <c r="A20" s="163">
        <v>15</v>
      </c>
      <c r="B20" s="103"/>
      <c r="C20" s="104"/>
      <c r="D20" s="104"/>
      <c r="E20" s="104"/>
      <c r="F20" s="104"/>
      <c r="G20" s="104"/>
      <c r="H20" s="111"/>
      <c r="I20" s="113"/>
      <c r="J20" s="104"/>
      <c r="K20" s="112"/>
      <c r="L20" s="105"/>
      <c r="M20" s="93"/>
      <c r="N20" s="123"/>
      <c r="O20" s="121"/>
      <c r="P20" s="122"/>
      <c r="Q20" s="155"/>
      <c r="R20" s="45"/>
      <c r="S20" s="50"/>
      <c r="T20" s="43">
        <f t="shared" si="0"/>
        <v>0</v>
      </c>
      <c r="U20" s="18">
        <f t="shared" si="1"/>
        <v>0</v>
      </c>
      <c r="V20" s="185" cm="1">
        <f t="array" ref="V20">_xlfn.IFS(ISBLANK(O20),0,O20="Fiber",40,O20="Fixed Wireless",20,O20="Copper",10)</f>
        <v>0</v>
      </c>
      <c r="W20" s="19">
        <f t="shared" si="2"/>
        <v>0</v>
      </c>
      <c r="X20" s="19">
        <f t="shared" ref="X20:X32" si="8">K20</f>
        <v>0</v>
      </c>
    </row>
    <row r="21" spans="1:24" ht="20.100000000000001" customHeight="1" x14ac:dyDescent="0.25">
      <c r="A21" s="163">
        <v>16</v>
      </c>
      <c r="B21" s="128"/>
      <c r="C21" s="129"/>
      <c r="D21" s="129"/>
      <c r="E21" s="129"/>
      <c r="F21" s="129"/>
      <c r="G21" s="129"/>
      <c r="H21" s="130"/>
      <c r="I21" s="131"/>
      <c r="J21" s="129"/>
      <c r="K21" s="132"/>
      <c r="L21" s="133"/>
      <c r="M21" s="124"/>
      <c r="N21" s="134"/>
      <c r="O21" s="135"/>
      <c r="P21" s="136"/>
      <c r="Q21" s="127"/>
      <c r="R21" s="159"/>
      <c r="S21" s="51"/>
      <c r="T21" s="43">
        <f t="shared" si="0"/>
        <v>0</v>
      </c>
      <c r="U21" s="18">
        <f t="shared" si="1"/>
        <v>0</v>
      </c>
      <c r="V21" s="185" cm="1">
        <f t="array" ref="V21">_xlfn.IFS(ISBLANK(O21),0,O21="Fiber",40,O21="Fixed Wireless",20,O21="Copper",10)</f>
        <v>0</v>
      </c>
      <c r="W21" s="19">
        <f t="shared" si="2"/>
        <v>0</v>
      </c>
      <c r="X21" s="19">
        <f t="shared" si="8"/>
        <v>0</v>
      </c>
    </row>
    <row r="22" spans="1:24" ht="20.100000000000001" customHeight="1" x14ac:dyDescent="0.25">
      <c r="A22" s="163">
        <v>17</v>
      </c>
      <c r="B22" s="103"/>
      <c r="C22" s="104"/>
      <c r="D22" s="104"/>
      <c r="E22" s="104"/>
      <c r="F22" s="104"/>
      <c r="G22" s="104"/>
      <c r="H22" s="111"/>
      <c r="I22" s="113"/>
      <c r="J22" s="104"/>
      <c r="K22" s="112"/>
      <c r="L22" s="105"/>
      <c r="M22" s="124"/>
      <c r="N22" s="123"/>
      <c r="O22" s="121"/>
      <c r="P22" s="122"/>
      <c r="Q22" s="155"/>
      <c r="R22" s="54"/>
      <c r="S22" s="50"/>
      <c r="T22" s="43">
        <f t="shared" si="0"/>
        <v>0</v>
      </c>
      <c r="U22" s="18">
        <f t="shared" si="1"/>
        <v>0</v>
      </c>
      <c r="V22" s="185" cm="1">
        <f t="array" ref="V22">_xlfn.IFS(ISBLANK(O22),0,O22="Fiber",40,O22="Fixed Wireless",20,O22="Copper",10)</f>
        <v>0</v>
      </c>
      <c r="W22" s="19">
        <f t="shared" si="2"/>
        <v>0</v>
      </c>
      <c r="X22" s="19">
        <f t="shared" si="8"/>
        <v>0</v>
      </c>
    </row>
    <row r="23" spans="1:24" ht="20.100000000000001" customHeight="1" x14ac:dyDescent="0.25">
      <c r="A23" s="163">
        <v>18</v>
      </c>
      <c r="B23" s="137"/>
      <c r="C23" s="138"/>
      <c r="D23" s="129"/>
      <c r="E23" s="138"/>
      <c r="F23" s="138"/>
      <c r="G23" s="138"/>
      <c r="H23" s="139"/>
      <c r="I23" s="140"/>
      <c r="J23" s="138"/>
      <c r="K23" s="141"/>
      <c r="L23" s="133"/>
      <c r="M23" s="124"/>
      <c r="N23" s="134"/>
      <c r="O23" s="135"/>
      <c r="P23" s="136"/>
      <c r="Q23" s="127"/>
      <c r="R23" s="160"/>
      <c r="S23" s="51"/>
      <c r="T23" s="43">
        <f t="shared" si="0"/>
        <v>0</v>
      </c>
      <c r="U23" s="18">
        <f t="shared" si="1"/>
        <v>0</v>
      </c>
      <c r="V23" s="185" cm="1">
        <f t="array" ref="V23">_xlfn.IFS(ISBLANK(O23),0,O23="Fiber",40,O23="Fixed Wireless",20,O23="Copper",10)</f>
        <v>0</v>
      </c>
      <c r="W23" s="19">
        <f t="shared" si="2"/>
        <v>0</v>
      </c>
      <c r="X23" s="19">
        <f t="shared" si="8"/>
        <v>0</v>
      </c>
    </row>
    <row r="24" spans="1:24" ht="20.100000000000001" customHeight="1" x14ac:dyDescent="0.25">
      <c r="A24" s="163">
        <v>29</v>
      </c>
      <c r="B24" s="20"/>
      <c r="C24" s="21"/>
      <c r="D24" s="21"/>
      <c r="E24" s="21"/>
      <c r="F24" s="21"/>
      <c r="G24" s="21"/>
      <c r="H24" s="22"/>
      <c r="I24" s="25"/>
      <c r="J24" s="104"/>
      <c r="K24" s="23"/>
      <c r="L24" s="24"/>
      <c r="M24" s="17"/>
      <c r="N24" s="41"/>
      <c r="O24" s="38"/>
      <c r="P24" s="39"/>
      <c r="Q24" s="39"/>
      <c r="R24" s="76"/>
      <c r="S24" s="50"/>
      <c r="T24" s="43">
        <f t="shared" si="0"/>
        <v>0</v>
      </c>
      <c r="U24" s="18">
        <f t="shared" si="1"/>
        <v>0</v>
      </c>
      <c r="V24" s="185" cm="1">
        <f t="array" ref="V24">_xlfn.IFS(ISBLANK(O24),0,O24="Fiber",40,O24="Fixed Wireless",20,O24="Copper",10)</f>
        <v>0</v>
      </c>
      <c r="W24" s="19">
        <f t="shared" si="2"/>
        <v>0</v>
      </c>
      <c r="X24" s="19">
        <f t="shared" si="8"/>
        <v>0</v>
      </c>
    </row>
    <row r="25" spans="1:24" ht="20.100000000000001" customHeight="1" x14ac:dyDescent="0.25">
      <c r="A25" s="163">
        <v>20</v>
      </c>
      <c r="B25" s="58"/>
      <c r="C25" s="59"/>
      <c r="D25" s="59"/>
      <c r="E25" s="59"/>
      <c r="F25" s="59"/>
      <c r="G25" s="59"/>
      <c r="H25" s="60"/>
      <c r="I25" s="61"/>
      <c r="J25" s="129"/>
      <c r="K25" s="62"/>
      <c r="L25" s="63"/>
      <c r="M25" s="17"/>
      <c r="N25" s="64"/>
      <c r="O25" s="65"/>
      <c r="P25" s="66"/>
      <c r="Q25" s="66"/>
      <c r="R25" s="77"/>
      <c r="S25" s="51"/>
      <c r="T25" s="43">
        <f t="shared" si="0"/>
        <v>0</v>
      </c>
      <c r="U25" s="18">
        <f t="shared" si="1"/>
        <v>0</v>
      </c>
      <c r="V25" s="185" cm="1">
        <f t="array" ref="V25">_xlfn.IFS(ISBLANK(O25),0,O25="Fiber",40,O25="Fixed Wireless",20,O25="Copper",10)</f>
        <v>0</v>
      </c>
      <c r="W25" s="19">
        <f t="shared" si="2"/>
        <v>0</v>
      </c>
      <c r="X25" s="19">
        <f t="shared" si="8"/>
        <v>0</v>
      </c>
    </row>
    <row r="26" spans="1:24" ht="20.100000000000001" customHeight="1" x14ac:dyDescent="0.25">
      <c r="A26" s="163"/>
      <c r="B26" s="20"/>
      <c r="C26" s="21"/>
      <c r="D26" s="21"/>
      <c r="E26" s="21"/>
      <c r="F26" s="21"/>
      <c r="G26" s="21"/>
      <c r="H26" s="22"/>
      <c r="I26" s="25"/>
      <c r="J26" s="104"/>
      <c r="K26" s="23"/>
      <c r="L26" s="24"/>
      <c r="M26" s="17"/>
      <c r="N26" s="41"/>
      <c r="O26" s="38"/>
      <c r="P26" s="39"/>
      <c r="Q26" s="39"/>
      <c r="R26" s="76"/>
      <c r="S26" s="72"/>
      <c r="T26" s="43">
        <f t="shared" si="0"/>
        <v>0</v>
      </c>
      <c r="U26" s="18">
        <f t="shared" si="1"/>
        <v>0</v>
      </c>
      <c r="V26" s="185" cm="1">
        <f t="array" ref="V26">_xlfn.IFS(ISBLANK(O26),0,O26="Fiber",40,O26="Fixed Wireless",20,O26="Copper",10)</f>
        <v>0</v>
      </c>
      <c r="W26" s="19">
        <f t="shared" si="2"/>
        <v>0</v>
      </c>
      <c r="X26" s="19">
        <f t="shared" si="8"/>
        <v>0</v>
      </c>
    </row>
    <row r="27" spans="1:24" ht="20.100000000000001" customHeight="1" x14ac:dyDescent="0.25">
      <c r="A27" s="163"/>
      <c r="B27" s="26"/>
      <c r="C27" s="27"/>
      <c r="D27" s="27"/>
      <c r="E27" s="27"/>
      <c r="F27" s="27"/>
      <c r="G27" s="27"/>
      <c r="H27" s="28"/>
      <c r="I27" s="29"/>
      <c r="J27" s="115"/>
      <c r="K27" s="30"/>
      <c r="L27" s="31"/>
      <c r="M27" s="17"/>
      <c r="N27" s="64"/>
      <c r="O27" s="65"/>
      <c r="P27" s="66"/>
      <c r="Q27" s="66"/>
      <c r="R27" s="53"/>
      <c r="S27" s="73"/>
      <c r="T27" s="43">
        <f t="shared" si="0"/>
        <v>0</v>
      </c>
      <c r="U27" s="18">
        <f t="shared" si="1"/>
        <v>0</v>
      </c>
      <c r="V27" s="185" cm="1">
        <f t="array" ref="V27">_xlfn.IFS(ISBLANK(O27),0,O27="Fiber",40,O27="Fixed Wireless",20,O27="Copper",10)</f>
        <v>0</v>
      </c>
      <c r="W27" s="19">
        <f t="shared" si="2"/>
        <v>0</v>
      </c>
      <c r="X27" s="19">
        <f t="shared" si="8"/>
        <v>0</v>
      </c>
    </row>
    <row r="28" spans="1:24" ht="20.100000000000001" customHeight="1" x14ac:dyDescent="0.25">
      <c r="A28" s="163"/>
      <c r="B28" s="20"/>
      <c r="C28" s="21"/>
      <c r="D28" s="21"/>
      <c r="E28" s="21"/>
      <c r="F28" s="21"/>
      <c r="G28" s="21"/>
      <c r="H28" s="22"/>
      <c r="I28" s="25"/>
      <c r="J28" s="104"/>
      <c r="K28" s="23"/>
      <c r="L28" s="24"/>
      <c r="M28" s="17"/>
      <c r="N28" s="41"/>
      <c r="O28" s="38"/>
      <c r="P28" s="39"/>
      <c r="Q28" s="39"/>
      <c r="R28" s="76"/>
      <c r="S28" s="74"/>
      <c r="T28" s="43">
        <f t="shared" si="0"/>
        <v>0</v>
      </c>
      <c r="U28" s="18">
        <f t="shared" si="1"/>
        <v>0</v>
      </c>
      <c r="V28" s="185" cm="1">
        <f t="array" ref="V28">_xlfn.IFS(ISBLANK(O28),0,O28="Fiber",40,O28="Fixed Wireless",20,O28="Copper",10)</f>
        <v>0</v>
      </c>
      <c r="W28" s="19">
        <f t="shared" si="2"/>
        <v>0</v>
      </c>
      <c r="X28" s="19">
        <f t="shared" si="8"/>
        <v>0</v>
      </c>
    </row>
    <row r="29" spans="1:24" ht="20.100000000000001" customHeight="1" x14ac:dyDescent="0.25">
      <c r="A29" s="163"/>
      <c r="B29" s="26"/>
      <c r="C29" s="81"/>
      <c r="D29" s="27"/>
      <c r="E29" s="27"/>
      <c r="F29" s="27"/>
      <c r="G29" s="27"/>
      <c r="H29" s="28"/>
      <c r="I29" s="29"/>
      <c r="J29" s="115"/>
      <c r="K29" s="30"/>
      <c r="L29" s="31"/>
      <c r="M29" s="17"/>
      <c r="N29" s="64"/>
      <c r="O29" s="65"/>
      <c r="P29" s="66"/>
      <c r="Q29" s="66"/>
      <c r="R29" s="77"/>
      <c r="S29" s="51"/>
      <c r="T29" s="14">
        <f t="shared" si="0"/>
        <v>0</v>
      </c>
      <c r="U29" s="18">
        <f t="shared" si="1"/>
        <v>0</v>
      </c>
      <c r="V29" s="185" cm="1">
        <f t="array" ref="V29">_xlfn.IFS(ISBLANK(O29),0,O29="Fiber",40,O29="Fixed Wireless",20,O29="Copper",10)</f>
        <v>0</v>
      </c>
      <c r="W29" s="19">
        <f t="shared" si="2"/>
        <v>0</v>
      </c>
      <c r="X29" s="19">
        <f t="shared" si="8"/>
        <v>0</v>
      </c>
    </row>
    <row r="30" spans="1:24" ht="20.100000000000001" customHeight="1" x14ac:dyDescent="0.25">
      <c r="A30" s="163"/>
      <c r="B30" s="20"/>
      <c r="C30" s="33"/>
      <c r="D30" s="21"/>
      <c r="E30" s="21"/>
      <c r="F30" s="21"/>
      <c r="G30" s="21"/>
      <c r="H30" s="22"/>
      <c r="I30" s="25"/>
      <c r="J30" s="104"/>
      <c r="K30" s="23"/>
      <c r="L30" s="24"/>
      <c r="M30" s="17"/>
      <c r="N30" s="41"/>
      <c r="O30" s="38"/>
      <c r="P30" s="39"/>
      <c r="Q30" s="39"/>
      <c r="R30" s="76"/>
      <c r="S30" s="40"/>
      <c r="T30" s="43">
        <f t="shared" si="0"/>
        <v>0</v>
      </c>
      <c r="U30" s="18">
        <f t="shared" si="1"/>
        <v>0</v>
      </c>
      <c r="V30" s="185" cm="1">
        <f t="array" ref="V30">_xlfn.IFS(ISBLANK(O30),0,O30="Fiber",40,O30="Fixed Wireless",20,O30="Copper",10)</f>
        <v>0</v>
      </c>
      <c r="W30" s="19">
        <f t="shared" si="2"/>
        <v>0</v>
      </c>
      <c r="X30" s="19">
        <f t="shared" si="8"/>
        <v>0</v>
      </c>
    </row>
    <row r="31" spans="1:24" ht="20.100000000000001" customHeight="1" x14ac:dyDescent="0.25">
      <c r="A31" s="163"/>
      <c r="B31" s="26"/>
      <c r="C31" s="27"/>
      <c r="D31" s="27"/>
      <c r="E31" s="27"/>
      <c r="F31" s="27"/>
      <c r="G31" s="27"/>
      <c r="H31" s="28"/>
      <c r="I31" s="29"/>
      <c r="J31" s="115"/>
      <c r="K31" s="30"/>
      <c r="L31" s="31"/>
      <c r="M31" s="17"/>
      <c r="N31" s="64"/>
      <c r="O31" s="65"/>
      <c r="P31" s="66"/>
      <c r="Q31" s="66"/>
      <c r="R31" s="77"/>
      <c r="S31" s="51"/>
      <c r="T31" s="43">
        <f t="shared" si="0"/>
        <v>0</v>
      </c>
      <c r="U31" s="18">
        <f t="shared" si="1"/>
        <v>0</v>
      </c>
      <c r="V31" s="185" cm="1">
        <f t="array" ref="V31">_xlfn.IFS(ISBLANK(O31),0,O31="Fiber",40,O31="Fixed Wireless",20,O31="Copper",10)</f>
        <v>0</v>
      </c>
      <c r="W31" s="19">
        <f t="shared" si="2"/>
        <v>0</v>
      </c>
      <c r="X31" s="19">
        <f t="shared" si="8"/>
        <v>0</v>
      </c>
    </row>
    <row r="32" spans="1:24" ht="20.100000000000001" customHeight="1" x14ac:dyDescent="0.25">
      <c r="A32" s="163"/>
      <c r="B32" s="20"/>
      <c r="C32" s="21"/>
      <c r="D32" s="21"/>
      <c r="E32" s="21"/>
      <c r="F32" s="21"/>
      <c r="G32" s="21"/>
      <c r="H32" s="22"/>
      <c r="I32" s="25"/>
      <c r="J32" s="104"/>
      <c r="K32" s="23"/>
      <c r="L32" s="24"/>
      <c r="M32" s="17"/>
      <c r="N32" s="41"/>
      <c r="O32" s="38"/>
      <c r="P32" s="39"/>
      <c r="Q32" s="39"/>
      <c r="R32" s="76"/>
      <c r="S32" s="50"/>
      <c r="T32" s="43">
        <f t="shared" si="0"/>
        <v>0</v>
      </c>
      <c r="U32" s="18">
        <f t="shared" si="1"/>
        <v>0</v>
      </c>
      <c r="V32" s="185" cm="1">
        <f t="array" ref="V32">_xlfn.IFS(ISBLANK(O32),0,O32="Fiber",40,O32="Fixed Wireless",20,O32="Copper",10)</f>
        <v>0</v>
      </c>
      <c r="W32" s="19">
        <f t="shared" si="2"/>
        <v>0</v>
      </c>
      <c r="X32" s="19">
        <f t="shared" si="8"/>
        <v>0</v>
      </c>
    </row>
    <row r="33" spans="1:24" ht="20.100000000000001" customHeight="1" x14ac:dyDescent="0.25">
      <c r="A33" s="163"/>
      <c r="B33" s="58"/>
      <c r="C33" s="59"/>
      <c r="D33" s="59"/>
      <c r="E33" s="59"/>
      <c r="F33" s="59"/>
      <c r="G33" s="59"/>
      <c r="H33" s="60"/>
      <c r="I33" s="61"/>
      <c r="J33" s="129"/>
      <c r="K33" s="62"/>
      <c r="L33" s="63"/>
      <c r="M33" s="42"/>
      <c r="N33" s="64"/>
      <c r="O33" s="65"/>
      <c r="P33" s="66"/>
      <c r="Q33" s="66"/>
      <c r="R33" s="77"/>
      <c r="S33" s="51"/>
      <c r="T33" s="43">
        <f t="shared" si="0"/>
        <v>0</v>
      </c>
      <c r="U33" s="18">
        <f t="shared" si="1"/>
        <v>0</v>
      </c>
      <c r="V33" s="185" cm="1">
        <f t="array" ref="V33">_xlfn.IFS(ISBLANK(O33),0,O33="Fiber",40,O33="Fixed Wireless",20,O33="Copper",10)</f>
        <v>0</v>
      </c>
      <c r="W33" s="19">
        <f t="shared" si="2"/>
        <v>0</v>
      </c>
      <c r="X33" s="19">
        <f t="shared" ref="X33:X48" si="9">K33</f>
        <v>0</v>
      </c>
    </row>
    <row r="34" spans="1:24" ht="20.100000000000001" customHeight="1" x14ac:dyDescent="0.25">
      <c r="A34" s="163"/>
      <c r="B34" s="20"/>
      <c r="C34" s="21"/>
      <c r="D34" s="21"/>
      <c r="E34" s="21"/>
      <c r="F34" s="21"/>
      <c r="G34" s="21"/>
      <c r="H34" s="22"/>
      <c r="I34" s="25"/>
      <c r="J34" s="104"/>
      <c r="K34" s="23"/>
      <c r="L34" s="24"/>
      <c r="M34" s="42"/>
      <c r="N34" s="41"/>
      <c r="O34" s="38"/>
      <c r="P34" s="39"/>
      <c r="Q34" s="39"/>
      <c r="R34" s="54"/>
      <c r="S34" s="50"/>
      <c r="T34" s="43">
        <f t="shared" si="0"/>
        <v>0</v>
      </c>
      <c r="U34" s="18">
        <f t="shared" si="1"/>
        <v>0</v>
      </c>
      <c r="V34" s="185" cm="1">
        <f t="array" ref="V34">_xlfn.IFS(ISBLANK(O34),0,O34="Fiber",40,O34="Fixed Wireless",20,O34="Copper",10)</f>
        <v>0</v>
      </c>
      <c r="W34" s="19">
        <f t="shared" si="2"/>
        <v>0</v>
      </c>
      <c r="X34" s="19">
        <f t="shared" si="9"/>
        <v>0</v>
      </c>
    </row>
    <row r="35" spans="1:24" ht="20.100000000000001" customHeight="1" x14ac:dyDescent="0.25">
      <c r="A35" s="163"/>
      <c r="B35" s="67"/>
      <c r="C35" s="68"/>
      <c r="D35" s="59"/>
      <c r="E35" s="68"/>
      <c r="F35" s="68"/>
      <c r="G35" s="68"/>
      <c r="H35" s="69"/>
      <c r="I35" s="70"/>
      <c r="J35" s="138"/>
      <c r="K35" s="71"/>
      <c r="L35" s="63"/>
      <c r="M35" s="42"/>
      <c r="N35" s="64"/>
      <c r="O35" s="65"/>
      <c r="P35" s="66"/>
      <c r="Q35" s="66"/>
      <c r="R35" s="77"/>
      <c r="S35" s="51"/>
      <c r="T35" s="43">
        <f t="shared" si="0"/>
        <v>0</v>
      </c>
      <c r="U35" s="18">
        <f t="shared" si="1"/>
        <v>0</v>
      </c>
      <c r="V35" s="185" cm="1">
        <f t="array" ref="V35">_xlfn.IFS(ISBLANK(O35),0,O35="Fiber",40,O35="Fixed Wireless",20,O35="Copper",10)</f>
        <v>0</v>
      </c>
      <c r="W35" s="19">
        <f t="shared" si="2"/>
        <v>0</v>
      </c>
      <c r="X35" s="19">
        <f t="shared" si="9"/>
        <v>0</v>
      </c>
    </row>
    <row r="36" spans="1:24" ht="20.100000000000001" customHeight="1" x14ac:dyDescent="0.25">
      <c r="A36" s="163"/>
      <c r="B36" s="20"/>
      <c r="C36" s="21"/>
      <c r="D36" s="21"/>
      <c r="E36" s="21"/>
      <c r="F36" s="21"/>
      <c r="G36" s="21"/>
      <c r="H36" s="22"/>
      <c r="I36" s="25"/>
      <c r="J36" s="104"/>
      <c r="K36" s="23"/>
      <c r="L36" s="24"/>
      <c r="M36" s="42"/>
      <c r="N36" s="41"/>
      <c r="O36" s="38"/>
      <c r="P36" s="39"/>
      <c r="Q36" s="39"/>
      <c r="R36" s="76"/>
      <c r="S36" s="50"/>
      <c r="T36" s="43">
        <f t="shared" si="0"/>
        <v>0</v>
      </c>
      <c r="U36" s="18">
        <f t="shared" si="1"/>
        <v>0</v>
      </c>
      <c r="V36" s="185" cm="1">
        <f t="array" ref="V36">_xlfn.IFS(ISBLANK(O36),0,O36="Fiber",40,O36="Fixed Wireless",20,O36="Copper",10)</f>
        <v>0</v>
      </c>
      <c r="W36" s="19">
        <f t="shared" si="2"/>
        <v>0</v>
      </c>
      <c r="X36" s="19">
        <f t="shared" si="9"/>
        <v>0</v>
      </c>
    </row>
    <row r="37" spans="1:24" ht="20.100000000000001" customHeight="1" x14ac:dyDescent="0.25">
      <c r="A37" s="163"/>
      <c r="B37" s="58"/>
      <c r="C37" s="59"/>
      <c r="D37" s="59"/>
      <c r="E37" s="59"/>
      <c r="F37" s="59"/>
      <c r="G37" s="59"/>
      <c r="H37" s="60"/>
      <c r="I37" s="61"/>
      <c r="J37" s="129"/>
      <c r="K37" s="62"/>
      <c r="L37" s="63"/>
      <c r="M37" s="42"/>
      <c r="N37" s="64"/>
      <c r="O37" s="65"/>
      <c r="P37" s="66"/>
      <c r="Q37" s="66"/>
      <c r="R37" s="77"/>
      <c r="S37" s="51"/>
      <c r="T37" s="43">
        <f t="shared" si="0"/>
        <v>0</v>
      </c>
      <c r="U37" s="18">
        <f t="shared" si="1"/>
        <v>0</v>
      </c>
      <c r="V37" s="185" cm="1">
        <f t="array" ref="V37">_xlfn.IFS(ISBLANK(O37),0,O37="Fiber",40,O37="Fixed Wireless",20,O37="Copper",10)</f>
        <v>0</v>
      </c>
      <c r="W37" s="19">
        <f t="shared" si="2"/>
        <v>0</v>
      </c>
      <c r="X37" s="19">
        <f t="shared" si="9"/>
        <v>0</v>
      </c>
    </row>
    <row r="38" spans="1:24" ht="20.100000000000001" customHeight="1" x14ac:dyDescent="0.25">
      <c r="A38" s="163"/>
      <c r="B38" s="20"/>
      <c r="C38" s="21"/>
      <c r="D38" s="21"/>
      <c r="E38" s="21"/>
      <c r="F38" s="21"/>
      <c r="G38" s="21"/>
      <c r="H38" s="22"/>
      <c r="I38" s="25"/>
      <c r="J38" s="104"/>
      <c r="K38" s="23"/>
      <c r="L38" s="24"/>
      <c r="M38" s="55"/>
      <c r="N38" s="41"/>
      <c r="O38" s="38"/>
      <c r="P38" s="39"/>
      <c r="Q38" s="39"/>
      <c r="R38" s="75"/>
      <c r="S38" s="56"/>
      <c r="T38" s="43">
        <f t="shared" si="0"/>
        <v>0</v>
      </c>
      <c r="U38" s="18">
        <f t="shared" si="1"/>
        <v>0</v>
      </c>
      <c r="V38" s="185" cm="1">
        <f t="array" ref="V38">_xlfn.IFS(ISBLANK(O38),0,O38="Fiber",40,O38="Fixed Wireless",20,O38="Copper",10)</f>
        <v>0</v>
      </c>
      <c r="W38" s="19">
        <f t="shared" si="2"/>
        <v>0</v>
      </c>
      <c r="X38" s="19">
        <f t="shared" si="9"/>
        <v>0</v>
      </c>
    </row>
    <row r="39" spans="1:24" ht="20.100000000000001" customHeight="1" x14ac:dyDescent="0.25">
      <c r="A39" s="163"/>
      <c r="B39" s="26"/>
      <c r="C39" s="27"/>
      <c r="D39" s="27"/>
      <c r="E39" s="27"/>
      <c r="F39" s="27"/>
      <c r="G39" s="27"/>
      <c r="H39" s="28"/>
      <c r="I39" s="117"/>
      <c r="J39" s="115"/>
      <c r="K39" s="30"/>
      <c r="L39" s="31"/>
      <c r="M39" s="17"/>
      <c r="N39" s="46"/>
      <c r="O39" s="47"/>
      <c r="P39" s="48"/>
      <c r="Q39" s="48"/>
      <c r="R39" s="57"/>
      <c r="S39" s="79"/>
      <c r="T39" s="43">
        <f t="shared" si="0"/>
        <v>0</v>
      </c>
      <c r="U39" s="18">
        <f t="shared" si="1"/>
        <v>0</v>
      </c>
      <c r="V39" s="185" cm="1">
        <f t="array" ref="V39">_xlfn.IFS(ISBLANK(O39),0,O39="Fiber",40,O39="Fixed Wireless",20,O39="Copper",10)</f>
        <v>0</v>
      </c>
      <c r="W39" s="19">
        <f t="shared" si="2"/>
        <v>0</v>
      </c>
      <c r="X39" s="19">
        <f t="shared" si="9"/>
        <v>0</v>
      </c>
    </row>
    <row r="40" spans="1:24" ht="20.100000000000001" customHeight="1" x14ac:dyDescent="0.25">
      <c r="A40" s="163"/>
      <c r="B40" s="20"/>
      <c r="C40" s="21"/>
      <c r="D40" s="21"/>
      <c r="E40" s="21"/>
      <c r="F40" s="21"/>
      <c r="G40" s="21"/>
      <c r="H40" s="22"/>
      <c r="I40" s="25"/>
      <c r="J40" s="104"/>
      <c r="K40" s="23"/>
      <c r="L40" s="24"/>
      <c r="M40" s="55"/>
      <c r="N40" s="41"/>
      <c r="O40" s="38"/>
      <c r="P40" s="39"/>
      <c r="Q40" s="39"/>
      <c r="R40" s="76"/>
      <c r="S40" s="56"/>
      <c r="T40" s="43">
        <f t="shared" si="0"/>
        <v>0</v>
      </c>
      <c r="U40" s="18">
        <f t="shared" si="1"/>
        <v>0</v>
      </c>
      <c r="V40" s="185" cm="1">
        <f t="array" ref="V40">_xlfn.IFS(ISBLANK(O40),0,O40="Fiber",40,O40="Fixed Wireless",20,O40="Copper",10)</f>
        <v>0</v>
      </c>
      <c r="W40" s="19">
        <f t="shared" si="2"/>
        <v>0</v>
      </c>
      <c r="X40" s="19">
        <f t="shared" si="9"/>
        <v>0</v>
      </c>
    </row>
    <row r="41" spans="1:24" ht="20.100000000000001" customHeight="1" x14ac:dyDescent="0.25">
      <c r="A41" s="163"/>
      <c r="B41" s="26"/>
      <c r="C41" s="27"/>
      <c r="D41" s="27"/>
      <c r="E41" s="27"/>
      <c r="F41" s="27"/>
      <c r="G41" s="27"/>
      <c r="H41" s="28"/>
      <c r="I41" s="117"/>
      <c r="J41" s="115"/>
      <c r="K41" s="30"/>
      <c r="L41" s="31"/>
      <c r="M41" s="17"/>
      <c r="N41" s="46"/>
      <c r="O41" s="47"/>
      <c r="P41" s="48"/>
      <c r="Q41" s="48"/>
      <c r="R41" s="57"/>
      <c r="S41" s="49"/>
      <c r="T41" s="43">
        <f t="shared" si="0"/>
        <v>0</v>
      </c>
      <c r="U41" s="18">
        <f t="shared" si="1"/>
        <v>0</v>
      </c>
      <c r="V41" s="185" cm="1">
        <f t="array" ref="V41">_xlfn.IFS(ISBLANK(O41),0,O41="Fiber",40,O41="Fixed Wireless",20,O41="Copper",10)</f>
        <v>0</v>
      </c>
      <c r="W41" s="19">
        <f t="shared" si="2"/>
        <v>0</v>
      </c>
      <c r="X41" s="19">
        <f t="shared" si="9"/>
        <v>0</v>
      </c>
    </row>
    <row r="42" spans="1:24" ht="20.100000000000001" customHeight="1" x14ac:dyDescent="0.25">
      <c r="A42" s="163"/>
      <c r="B42" s="20"/>
      <c r="C42" s="21"/>
      <c r="D42" s="21"/>
      <c r="E42" s="21"/>
      <c r="F42" s="21"/>
      <c r="G42" s="21"/>
      <c r="H42" s="22"/>
      <c r="I42" s="25"/>
      <c r="J42" s="104"/>
      <c r="K42" s="23"/>
      <c r="L42" s="24"/>
      <c r="M42" s="55"/>
      <c r="N42" s="41"/>
      <c r="O42" s="38"/>
      <c r="P42" s="39"/>
      <c r="Q42" s="39"/>
      <c r="R42" s="75"/>
      <c r="S42" s="56"/>
      <c r="T42" s="43">
        <f t="shared" si="0"/>
        <v>0</v>
      </c>
      <c r="U42" s="18">
        <f t="shared" si="1"/>
        <v>0</v>
      </c>
      <c r="V42" s="185" cm="1">
        <f t="array" ref="V42">_xlfn.IFS(ISBLANK(O42),0,O42="Fiber",40,O42="Fixed Wireless",20,O42="Copper",10)</f>
        <v>0</v>
      </c>
      <c r="W42" s="19">
        <f t="shared" si="2"/>
        <v>0</v>
      </c>
      <c r="X42" s="19">
        <f t="shared" si="9"/>
        <v>0</v>
      </c>
    </row>
    <row r="43" spans="1:24" ht="20.100000000000001" customHeight="1" x14ac:dyDescent="0.25">
      <c r="A43" s="163"/>
      <c r="B43" s="26"/>
      <c r="C43" s="27"/>
      <c r="D43" s="27"/>
      <c r="E43" s="27"/>
      <c r="F43" s="27"/>
      <c r="G43" s="27"/>
      <c r="H43" s="28"/>
      <c r="I43" s="117"/>
      <c r="J43" s="115"/>
      <c r="K43" s="30"/>
      <c r="L43" s="31"/>
      <c r="M43" s="17"/>
      <c r="N43" s="46"/>
      <c r="O43" s="47"/>
      <c r="P43" s="48"/>
      <c r="Q43" s="48"/>
      <c r="R43" s="57"/>
      <c r="S43" s="49"/>
      <c r="T43" s="43">
        <f t="shared" si="0"/>
        <v>0</v>
      </c>
      <c r="U43" s="18">
        <f t="shared" si="1"/>
        <v>0</v>
      </c>
      <c r="V43" s="185" cm="1">
        <f t="array" ref="V43">_xlfn.IFS(ISBLANK(O43),0,O43="Fiber",40,O43="Fixed Wireless",20,O43="Copper",10)</f>
        <v>0</v>
      </c>
      <c r="W43" s="19">
        <f t="shared" si="2"/>
        <v>0</v>
      </c>
      <c r="X43" s="19">
        <f t="shared" si="9"/>
        <v>0</v>
      </c>
    </row>
    <row r="44" spans="1:24" ht="20.100000000000001" customHeight="1" x14ac:dyDescent="0.25">
      <c r="A44" s="163"/>
      <c r="B44" s="20"/>
      <c r="C44" s="21"/>
      <c r="D44" s="21"/>
      <c r="E44" s="21"/>
      <c r="F44" s="21"/>
      <c r="G44" s="21"/>
      <c r="H44" s="22"/>
      <c r="I44" s="25"/>
      <c r="J44" s="104"/>
      <c r="K44" s="23"/>
      <c r="L44" s="24"/>
      <c r="M44" s="55"/>
      <c r="N44" s="41"/>
      <c r="O44" s="38"/>
      <c r="P44" s="39"/>
      <c r="Q44" s="39"/>
      <c r="R44" s="75"/>
      <c r="S44" s="56"/>
      <c r="T44" s="14">
        <f t="shared" si="0"/>
        <v>0</v>
      </c>
      <c r="U44" s="18">
        <f t="shared" si="1"/>
        <v>0</v>
      </c>
      <c r="V44" s="185" cm="1">
        <f t="array" ref="V44">_xlfn.IFS(ISBLANK(O44),0,O44="Fiber",40,O44="Fixed Wireless",20,O44="Copper",10)</f>
        <v>0</v>
      </c>
      <c r="W44" s="19">
        <f t="shared" si="2"/>
        <v>0</v>
      </c>
      <c r="X44" s="19">
        <f t="shared" si="9"/>
        <v>0</v>
      </c>
    </row>
    <row r="45" spans="1:24" ht="20.100000000000001" customHeight="1" x14ac:dyDescent="0.25">
      <c r="A45" s="163"/>
      <c r="B45" s="26"/>
      <c r="C45" s="27"/>
      <c r="D45" s="27"/>
      <c r="E45" s="27"/>
      <c r="F45" s="27"/>
      <c r="G45" s="27"/>
      <c r="H45" s="28"/>
      <c r="I45" s="117"/>
      <c r="J45" s="115"/>
      <c r="K45" s="30"/>
      <c r="L45" s="31"/>
      <c r="M45" s="17"/>
      <c r="N45" s="46"/>
      <c r="O45" s="47"/>
      <c r="P45" s="48"/>
      <c r="Q45" s="48"/>
      <c r="R45" s="57"/>
      <c r="S45" s="49"/>
      <c r="T45" s="43">
        <f t="shared" si="0"/>
        <v>0</v>
      </c>
      <c r="U45" s="18">
        <f t="shared" si="1"/>
        <v>0</v>
      </c>
      <c r="V45" s="185" cm="1">
        <f t="array" ref="V45">_xlfn.IFS(ISBLANK(O45),0,O45="Fiber",40,O45="Fixed Wireless",20,O45="Copper",10)</f>
        <v>0</v>
      </c>
      <c r="W45" s="19">
        <f t="shared" si="2"/>
        <v>0</v>
      </c>
      <c r="X45" s="19">
        <f t="shared" si="9"/>
        <v>0</v>
      </c>
    </row>
    <row r="46" spans="1:24" ht="20.100000000000001" customHeight="1" x14ac:dyDescent="0.25">
      <c r="A46" s="163"/>
      <c r="B46" s="20"/>
      <c r="C46" s="21"/>
      <c r="D46" s="21"/>
      <c r="E46" s="21"/>
      <c r="F46" s="21"/>
      <c r="G46" s="21"/>
      <c r="H46" s="22"/>
      <c r="I46" s="25"/>
      <c r="J46" s="104"/>
      <c r="K46" s="23"/>
      <c r="L46" s="24"/>
      <c r="M46" s="55"/>
      <c r="N46" s="41"/>
      <c r="O46" s="38"/>
      <c r="P46" s="39"/>
      <c r="Q46" s="39"/>
      <c r="R46" s="75"/>
      <c r="S46" s="56"/>
      <c r="T46" s="43">
        <f t="shared" si="0"/>
        <v>0</v>
      </c>
      <c r="U46" s="18">
        <f t="shared" si="1"/>
        <v>0</v>
      </c>
      <c r="V46" s="185" cm="1">
        <f t="array" ref="V46">_xlfn.IFS(ISBLANK(O46),0,O46="Fiber",40,O46="Fixed Wireless",20,O46="Copper",10)</f>
        <v>0</v>
      </c>
      <c r="W46" s="19">
        <f t="shared" si="2"/>
        <v>0</v>
      </c>
      <c r="X46" s="19">
        <f t="shared" si="9"/>
        <v>0</v>
      </c>
    </row>
    <row r="47" spans="1:24" ht="20.100000000000001" customHeight="1" x14ac:dyDescent="0.25">
      <c r="A47" s="163"/>
      <c r="B47" s="26"/>
      <c r="C47" s="27"/>
      <c r="D47" s="27"/>
      <c r="E47" s="27"/>
      <c r="F47" s="27"/>
      <c r="G47" s="27"/>
      <c r="H47" s="28"/>
      <c r="I47" s="117"/>
      <c r="J47" s="115"/>
      <c r="K47" s="30"/>
      <c r="L47" s="31"/>
      <c r="M47" s="17"/>
      <c r="N47" s="46"/>
      <c r="O47" s="47"/>
      <c r="P47" s="48"/>
      <c r="Q47" s="48"/>
      <c r="R47" s="57"/>
      <c r="S47" s="49"/>
      <c r="T47" s="43">
        <f t="shared" si="0"/>
        <v>0</v>
      </c>
      <c r="U47" s="18">
        <f t="shared" si="1"/>
        <v>0</v>
      </c>
      <c r="V47" s="185" cm="1">
        <f t="array" ref="V47">_xlfn.IFS(ISBLANK(O47),0,O47="Fiber",40,O47="Fixed Wireless",20,O47="Copper",10)</f>
        <v>0</v>
      </c>
      <c r="W47" s="19">
        <f t="shared" si="2"/>
        <v>0</v>
      </c>
      <c r="X47" s="19">
        <f t="shared" si="9"/>
        <v>0</v>
      </c>
    </row>
    <row r="48" spans="1:24" ht="20.100000000000001" customHeight="1" x14ac:dyDescent="0.25">
      <c r="A48" s="163"/>
      <c r="B48" s="32"/>
      <c r="C48" s="33"/>
      <c r="D48" s="33"/>
      <c r="E48" s="33"/>
      <c r="F48" s="33"/>
      <c r="G48" s="33"/>
      <c r="H48" s="34"/>
      <c r="I48" s="35"/>
      <c r="J48" s="120"/>
      <c r="K48" s="36"/>
      <c r="L48" s="37"/>
      <c r="M48" s="82"/>
      <c r="N48" s="83"/>
      <c r="O48" s="84"/>
      <c r="P48" s="85"/>
      <c r="Q48" s="85"/>
      <c r="R48" s="86"/>
      <c r="S48" s="87"/>
      <c r="T48" s="43">
        <f t="shared" si="0"/>
        <v>0</v>
      </c>
      <c r="U48" s="18">
        <f t="shared" si="1"/>
        <v>0</v>
      </c>
      <c r="V48" s="185" cm="1">
        <f t="array" ref="V48">_xlfn.IFS(ISBLANK(O48),0,O48="Fiber",40,O48="Fixed Wireless",20,O48="Copper",10)</f>
        <v>0</v>
      </c>
      <c r="W48" s="19">
        <f t="shared" si="2"/>
        <v>0</v>
      </c>
      <c r="X48" s="19">
        <f t="shared" si="9"/>
        <v>0</v>
      </c>
    </row>
    <row r="49" spans="1:24" ht="20.100000000000001" customHeight="1" x14ac:dyDescent="0.25">
      <c r="A49" s="163"/>
      <c r="B49" s="26"/>
      <c r="C49" s="27"/>
      <c r="D49" s="27"/>
      <c r="E49" s="27"/>
      <c r="F49" s="27"/>
      <c r="G49" s="27"/>
      <c r="H49" s="28"/>
      <c r="I49" s="117"/>
      <c r="J49" s="115"/>
      <c r="K49" s="30"/>
      <c r="L49" s="31"/>
      <c r="M49" s="17"/>
      <c r="N49" s="46"/>
      <c r="O49" s="47"/>
      <c r="P49" s="48"/>
      <c r="Q49" s="48"/>
      <c r="R49" s="57"/>
      <c r="S49" s="49"/>
      <c r="T49" s="43">
        <f t="shared" si="0"/>
        <v>0</v>
      </c>
      <c r="U49" s="18">
        <f t="shared" si="1"/>
        <v>0</v>
      </c>
      <c r="V49" s="185" cm="1">
        <f t="array" ref="V49">_xlfn.IFS(ISBLANK(O49),0,O49="Fiber",40,O49="Fixed Wireless",20,O49="Copper",10)</f>
        <v>0</v>
      </c>
      <c r="W49" s="19">
        <f t="shared" si="2"/>
        <v>0</v>
      </c>
      <c r="X49" s="19">
        <f t="shared" ref="X49:X60" si="10">K49</f>
        <v>0</v>
      </c>
    </row>
    <row r="50" spans="1:24" ht="20.100000000000001" customHeight="1" x14ac:dyDescent="0.25">
      <c r="A50" s="163"/>
      <c r="B50" s="20"/>
      <c r="C50" s="21"/>
      <c r="D50" s="21"/>
      <c r="E50" s="21"/>
      <c r="F50" s="21"/>
      <c r="G50" s="21"/>
      <c r="H50" s="22"/>
      <c r="I50" s="25"/>
      <c r="J50" s="104"/>
      <c r="K50" s="23"/>
      <c r="L50" s="24"/>
      <c r="M50" s="55"/>
      <c r="N50" s="41"/>
      <c r="O50" s="38"/>
      <c r="P50" s="39"/>
      <c r="Q50" s="39"/>
      <c r="R50" s="75"/>
      <c r="S50" s="56"/>
      <c r="T50" s="43">
        <f t="shared" si="0"/>
        <v>0</v>
      </c>
      <c r="U50" s="18">
        <f t="shared" si="1"/>
        <v>0</v>
      </c>
      <c r="V50" s="185" cm="1">
        <f t="array" ref="V50">_xlfn.IFS(ISBLANK(O50),0,O50="Fiber",40,O50="Fixed Wireless",20,O50="Copper",10)</f>
        <v>0</v>
      </c>
      <c r="W50" s="19">
        <f t="shared" si="2"/>
        <v>0</v>
      </c>
      <c r="X50" s="19">
        <f t="shared" si="10"/>
        <v>0</v>
      </c>
    </row>
    <row r="51" spans="1:24" ht="20.100000000000001" customHeight="1" x14ac:dyDescent="0.25">
      <c r="A51" s="163"/>
      <c r="B51" s="26"/>
      <c r="C51" s="27"/>
      <c r="D51" s="27"/>
      <c r="E51" s="27"/>
      <c r="F51" s="27"/>
      <c r="G51" s="27"/>
      <c r="H51" s="28"/>
      <c r="I51" s="117"/>
      <c r="J51" s="115"/>
      <c r="K51" s="30"/>
      <c r="L51" s="31"/>
      <c r="M51" s="17"/>
      <c r="N51" s="46"/>
      <c r="O51" s="47"/>
      <c r="P51" s="48"/>
      <c r="Q51" s="48"/>
      <c r="R51" s="57"/>
      <c r="S51" s="49"/>
      <c r="T51" s="43">
        <f t="shared" si="0"/>
        <v>0</v>
      </c>
      <c r="U51" s="18">
        <f t="shared" si="1"/>
        <v>0</v>
      </c>
      <c r="V51" s="185" cm="1">
        <f t="array" ref="V51">_xlfn.IFS(ISBLANK(O51),0,O51="Fiber",40,O51="Fixed Wireless",20,O51="Copper",10)</f>
        <v>0</v>
      </c>
      <c r="W51" s="19">
        <f t="shared" si="2"/>
        <v>0</v>
      </c>
      <c r="X51" s="19">
        <f t="shared" si="10"/>
        <v>0</v>
      </c>
    </row>
    <row r="52" spans="1:24" ht="20.100000000000001" customHeight="1" x14ac:dyDescent="0.25">
      <c r="A52" s="163"/>
      <c r="B52" s="20"/>
      <c r="C52" s="21"/>
      <c r="D52" s="21"/>
      <c r="E52" s="21"/>
      <c r="F52" s="21"/>
      <c r="G52" s="21"/>
      <c r="H52" s="22"/>
      <c r="I52" s="25"/>
      <c r="J52" s="104"/>
      <c r="K52" s="23"/>
      <c r="L52" s="24"/>
      <c r="M52" s="55"/>
      <c r="N52" s="41"/>
      <c r="O52" s="38"/>
      <c r="P52" s="39"/>
      <c r="Q52" s="39"/>
      <c r="R52" s="75"/>
      <c r="S52" s="56"/>
      <c r="T52" s="43">
        <f t="shared" si="0"/>
        <v>0</v>
      </c>
      <c r="U52" s="18">
        <f t="shared" si="1"/>
        <v>0</v>
      </c>
      <c r="V52" s="185" cm="1">
        <f t="array" ref="V52">_xlfn.IFS(ISBLANK(O52),0,O52="Fiber",40,O52="Fixed Wireless",20,O52="Copper",10)</f>
        <v>0</v>
      </c>
      <c r="W52" s="19">
        <f t="shared" si="2"/>
        <v>0</v>
      </c>
      <c r="X52" s="19">
        <f t="shared" si="10"/>
        <v>0</v>
      </c>
    </row>
    <row r="53" spans="1:24" ht="20.100000000000001" customHeight="1" x14ac:dyDescent="0.25">
      <c r="A53" s="163"/>
      <c r="B53" s="26"/>
      <c r="C53" s="27"/>
      <c r="D53" s="27"/>
      <c r="E53" s="27"/>
      <c r="F53" s="27"/>
      <c r="G53" s="27"/>
      <c r="H53" s="28"/>
      <c r="I53" s="117"/>
      <c r="J53" s="115"/>
      <c r="K53" s="30"/>
      <c r="L53" s="31"/>
      <c r="M53" s="17"/>
      <c r="N53" s="46"/>
      <c r="O53" s="47"/>
      <c r="P53" s="48"/>
      <c r="Q53" s="48"/>
      <c r="R53" s="57"/>
      <c r="S53" s="49"/>
      <c r="T53" s="43">
        <f t="shared" si="0"/>
        <v>0</v>
      </c>
      <c r="U53" s="18">
        <f t="shared" si="1"/>
        <v>0</v>
      </c>
      <c r="V53" s="185" cm="1">
        <f t="array" ref="V53">_xlfn.IFS(ISBLANK(O53),0,O53="Fiber",40,O53="Fixed Wireless",20,O53="Copper",10)</f>
        <v>0</v>
      </c>
      <c r="W53" s="19">
        <f t="shared" si="2"/>
        <v>0</v>
      </c>
      <c r="X53" s="19">
        <f t="shared" si="10"/>
        <v>0</v>
      </c>
    </row>
    <row r="54" spans="1:24" ht="20.100000000000001" customHeight="1" x14ac:dyDescent="0.25">
      <c r="A54" s="163"/>
      <c r="B54" s="20"/>
      <c r="C54" s="21"/>
      <c r="D54" s="21"/>
      <c r="E54" s="21"/>
      <c r="F54" s="21"/>
      <c r="G54" s="21"/>
      <c r="H54" s="22"/>
      <c r="I54" s="25"/>
      <c r="J54" s="104"/>
      <c r="K54" s="23"/>
      <c r="L54" s="24"/>
      <c r="M54" s="55"/>
      <c r="N54" s="41"/>
      <c r="O54" s="38"/>
      <c r="P54" s="39"/>
      <c r="Q54" s="39"/>
      <c r="R54" s="75"/>
      <c r="S54" s="56"/>
      <c r="T54" s="43">
        <f t="shared" si="0"/>
        <v>0</v>
      </c>
      <c r="U54" s="18">
        <f t="shared" si="1"/>
        <v>0</v>
      </c>
      <c r="V54" s="185" cm="1">
        <f t="array" ref="V54">_xlfn.IFS(ISBLANK(O54),0,O54="Fiber",40,O54="Fixed Wireless",20,O54="Copper",10)</f>
        <v>0</v>
      </c>
      <c r="W54" s="19">
        <f t="shared" si="2"/>
        <v>0</v>
      </c>
      <c r="X54" s="19">
        <f t="shared" si="10"/>
        <v>0</v>
      </c>
    </row>
    <row r="55" spans="1:24" ht="20.100000000000001" customHeight="1" x14ac:dyDescent="0.25">
      <c r="A55" s="163"/>
      <c r="B55" s="26"/>
      <c r="C55" s="27"/>
      <c r="D55" s="27"/>
      <c r="E55" s="27"/>
      <c r="F55" s="27"/>
      <c r="G55" s="27"/>
      <c r="H55" s="28"/>
      <c r="I55" s="117"/>
      <c r="J55" s="115"/>
      <c r="K55" s="30"/>
      <c r="L55" s="31"/>
      <c r="M55" s="17"/>
      <c r="N55" s="46"/>
      <c r="O55" s="47"/>
      <c r="P55" s="48"/>
      <c r="Q55" s="48"/>
      <c r="R55" s="57"/>
      <c r="S55" s="49"/>
      <c r="T55" s="43">
        <f t="shared" si="0"/>
        <v>0</v>
      </c>
      <c r="U55" s="18">
        <f t="shared" si="1"/>
        <v>0</v>
      </c>
      <c r="V55" s="185" cm="1">
        <f t="array" ref="V55">_xlfn.IFS(ISBLANK(O55),0,O55="Fiber",40,O55="Fixed Wireless",20,O55="Copper",10)</f>
        <v>0</v>
      </c>
      <c r="W55" s="19">
        <f t="shared" si="2"/>
        <v>0</v>
      </c>
      <c r="X55" s="19">
        <f t="shared" si="10"/>
        <v>0</v>
      </c>
    </row>
    <row r="56" spans="1:24" ht="20.100000000000001" customHeight="1" x14ac:dyDescent="0.25">
      <c r="A56" s="163"/>
      <c r="B56" s="20"/>
      <c r="C56" s="21"/>
      <c r="D56" s="21"/>
      <c r="E56" s="21"/>
      <c r="F56" s="21"/>
      <c r="G56" s="21"/>
      <c r="H56" s="22"/>
      <c r="I56" s="25"/>
      <c r="J56" s="104"/>
      <c r="K56" s="23"/>
      <c r="L56" s="24"/>
      <c r="M56" s="55"/>
      <c r="N56" s="41"/>
      <c r="O56" s="38"/>
      <c r="P56" s="39"/>
      <c r="Q56" s="39"/>
      <c r="R56" s="75"/>
      <c r="S56" s="56"/>
      <c r="T56" s="43">
        <f t="shared" si="0"/>
        <v>0</v>
      </c>
      <c r="U56" s="18">
        <f t="shared" si="1"/>
        <v>0</v>
      </c>
      <c r="V56" s="185" cm="1">
        <f t="array" ref="V56">_xlfn.IFS(ISBLANK(O56),0,O56="Fiber",40,O56="Fixed Wireless",20,O56="Copper",10)</f>
        <v>0</v>
      </c>
      <c r="W56" s="19">
        <f t="shared" si="2"/>
        <v>0</v>
      </c>
      <c r="X56" s="19">
        <f t="shared" si="10"/>
        <v>0</v>
      </c>
    </row>
    <row r="57" spans="1:24" ht="20.100000000000001" customHeight="1" x14ac:dyDescent="0.25">
      <c r="A57" s="163"/>
      <c r="B57" s="26"/>
      <c r="C57" s="27"/>
      <c r="D57" s="27"/>
      <c r="E57" s="27"/>
      <c r="F57" s="27"/>
      <c r="G57" s="27"/>
      <c r="H57" s="28"/>
      <c r="I57" s="117"/>
      <c r="J57" s="115"/>
      <c r="K57" s="30"/>
      <c r="L57" s="31"/>
      <c r="M57" s="17"/>
      <c r="N57" s="46"/>
      <c r="O57" s="47"/>
      <c r="P57" s="48"/>
      <c r="Q57" s="48"/>
      <c r="R57" s="77"/>
      <c r="S57" s="49"/>
      <c r="T57" s="43">
        <f t="shared" si="0"/>
        <v>0</v>
      </c>
      <c r="U57" s="18">
        <f t="shared" si="1"/>
        <v>0</v>
      </c>
      <c r="V57" s="185" cm="1">
        <f t="array" ref="V57">_xlfn.IFS(ISBLANK(O57),0,O57="Fiber",40,O57="Fixed Wireless",20,O57="Copper",10)</f>
        <v>0</v>
      </c>
      <c r="W57" s="19">
        <f t="shared" si="2"/>
        <v>0</v>
      </c>
      <c r="X57" s="19">
        <f t="shared" si="10"/>
        <v>0</v>
      </c>
    </row>
    <row r="58" spans="1:24" ht="20.100000000000001" customHeight="1" x14ac:dyDescent="0.25">
      <c r="A58" s="163"/>
      <c r="B58" s="20"/>
      <c r="C58" s="21"/>
      <c r="D58" s="21"/>
      <c r="E58" s="21"/>
      <c r="F58" s="21"/>
      <c r="G58" s="21"/>
      <c r="H58" s="22"/>
      <c r="I58" s="25"/>
      <c r="J58" s="104"/>
      <c r="K58" s="23"/>
      <c r="L58" s="24"/>
      <c r="M58" s="55"/>
      <c r="N58" s="41"/>
      <c r="O58" s="38"/>
      <c r="P58" s="39"/>
      <c r="Q58" s="39"/>
      <c r="R58" s="76"/>
      <c r="S58" s="56"/>
      <c r="T58" s="43">
        <f t="shared" si="0"/>
        <v>0</v>
      </c>
      <c r="U58" s="18">
        <f t="shared" si="1"/>
        <v>0</v>
      </c>
      <c r="V58" s="185" cm="1">
        <f t="array" ref="V58">_xlfn.IFS(ISBLANK(O58),0,O58="Fiber",40,O58="Fixed Wireless",20,O58="Copper",10)</f>
        <v>0</v>
      </c>
      <c r="W58" s="19">
        <f t="shared" si="2"/>
        <v>0</v>
      </c>
      <c r="X58" s="19">
        <f t="shared" si="10"/>
        <v>0</v>
      </c>
    </row>
    <row r="59" spans="1:24" ht="20.100000000000001" customHeight="1" x14ac:dyDescent="0.25">
      <c r="A59" s="163"/>
      <c r="B59" s="26"/>
      <c r="C59" s="27"/>
      <c r="D59" s="27"/>
      <c r="E59" s="27"/>
      <c r="F59" s="27"/>
      <c r="G59" s="27"/>
      <c r="H59" s="28"/>
      <c r="I59" s="117"/>
      <c r="J59" s="115"/>
      <c r="K59" s="30"/>
      <c r="L59" s="31"/>
      <c r="M59" s="17"/>
      <c r="N59" s="46"/>
      <c r="O59" s="47"/>
      <c r="P59" s="48"/>
      <c r="Q59" s="48"/>
      <c r="R59" s="57"/>
      <c r="S59" s="49"/>
      <c r="T59" s="14">
        <f t="shared" si="0"/>
        <v>0</v>
      </c>
      <c r="U59" s="18">
        <f t="shared" si="1"/>
        <v>0</v>
      </c>
      <c r="V59" s="185" cm="1">
        <f t="array" ref="V59">_xlfn.IFS(ISBLANK(O59),0,O59="Fiber",40,O59="Fixed Wireless",20,O59="Copper",10)</f>
        <v>0</v>
      </c>
      <c r="W59" s="19">
        <f t="shared" si="2"/>
        <v>0</v>
      </c>
      <c r="X59" s="19">
        <f t="shared" si="10"/>
        <v>0</v>
      </c>
    </row>
    <row r="60" spans="1:24" ht="20.100000000000001" customHeight="1" x14ac:dyDescent="0.25">
      <c r="A60" s="163"/>
      <c r="B60" s="20"/>
      <c r="C60" s="21"/>
      <c r="D60" s="21"/>
      <c r="E60" s="21"/>
      <c r="F60" s="21"/>
      <c r="G60" s="21"/>
      <c r="H60" s="22"/>
      <c r="I60" s="25"/>
      <c r="J60" s="104"/>
      <c r="K60" s="23"/>
      <c r="L60" s="24"/>
      <c r="M60" s="55"/>
      <c r="N60" s="41"/>
      <c r="O60" s="38"/>
      <c r="P60" s="39"/>
      <c r="Q60" s="39"/>
      <c r="R60" s="76"/>
      <c r="S60" s="56"/>
      <c r="T60" s="43">
        <f t="shared" si="0"/>
        <v>0</v>
      </c>
      <c r="U60" s="18">
        <f t="shared" si="1"/>
        <v>0</v>
      </c>
      <c r="V60" s="185" cm="1">
        <f t="array" ref="V60">_xlfn.IFS(ISBLANK(O60),0,O60="Fiber",40,O60="Fixed Wireless",20,O60="Copper",10)</f>
        <v>0</v>
      </c>
      <c r="W60" s="19">
        <f t="shared" si="2"/>
        <v>0</v>
      </c>
      <c r="X60" s="19">
        <f t="shared" si="10"/>
        <v>0</v>
      </c>
    </row>
  </sheetData>
  <mergeCells count="4">
    <mergeCell ref="I3:K3"/>
    <mergeCell ref="R3:S3"/>
    <mergeCell ref="T3:X3"/>
    <mergeCell ref="N2:S2"/>
  </mergeCells>
  <conditionalFormatting sqref="T5:T6 T20:T27">
    <cfRule type="expression" dxfId="5" priority="11">
      <formula>N5&gt;G5</formula>
    </cfRule>
    <cfRule type="expression" priority="12">
      <formula>$M$5&gt;$F$5</formula>
    </cfRule>
  </conditionalFormatting>
  <conditionalFormatting sqref="T28:T32">
    <cfRule type="expression" dxfId="4" priority="9">
      <formula>N28&gt;G28</formula>
    </cfRule>
    <cfRule type="expression" priority="10">
      <formula>$M$5&gt;$F$5</formula>
    </cfRule>
  </conditionalFormatting>
  <conditionalFormatting sqref="T33:T36">
    <cfRule type="expression" dxfId="3" priority="7">
      <formula>N33&gt;G33</formula>
    </cfRule>
    <cfRule type="expression" priority="8">
      <formula>$M$5&gt;$F$5</formula>
    </cfRule>
  </conditionalFormatting>
  <conditionalFormatting sqref="T37:T51">
    <cfRule type="expression" dxfId="2" priority="5">
      <formula>N37&gt;G37</formula>
    </cfRule>
    <cfRule type="expression" priority="6">
      <formula>$M$5&gt;$F$5</formula>
    </cfRule>
  </conditionalFormatting>
  <conditionalFormatting sqref="T52:T60">
    <cfRule type="expression" dxfId="1" priority="3">
      <formula>N52&gt;G52</formula>
    </cfRule>
    <cfRule type="expression" priority="4">
      <formula>$M$5&gt;$F$5</formula>
    </cfRule>
  </conditionalFormatting>
  <conditionalFormatting sqref="T7:T19">
    <cfRule type="expression" dxfId="0" priority="1">
      <formula>N7&gt;G7</formula>
    </cfRule>
    <cfRule type="expression" priority="2">
      <formula>$M$5&gt;$F$5</formula>
    </cfRule>
  </conditionalFormatting>
  <dataValidations count="3">
    <dataValidation type="list" allowBlank="1" showInputMessage="1" showErrorMessage="1" sqref="F28:F60 F6:F26" xr:uid="{C9898858-2699-42E6-A571-1C1F0BE213EC}">
      <formula1>"YES, NO"</formula1>
    </dataValidation>
    <dataValidation type="list" allowBlank="1" showInputMessage="1" showErrorMessage="1" sqref="O6:O60" xr:uid="{63279600-93D3-4AAD-BDBE-36F5663DF8B1}">
      <formula1>"Fiber, Copper, Fixed Wireless"</formula1>
    </dataValidation>
    <dataValidation type="decimal" showInputMessage="1" showErrorMessage="1" sqref="Q6:Q60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6d2f446-f863-4c00-ba44-ebf19adce64d">
      <Terms xmlns="http://schemas.microsoft.com/office/infopath/2007/PartnerControls"/>
    </lcf76f155ced4ddcb4097134ff3c332f>
    <Description xmlns="d6d2f446-f863-4c00-ba44-ebf19adce64d" xsi:nil="true"/>
    <TaxCatchAll xmlns="a76cd3a5-e798-46dc-bca1-b38ab7cbdfa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5425C3E367A4A8A25CFC1FCC44E2C" ma:contentTypeVersion="16" ma:contentTypeDescription="Create a new document." ma:contentTypeScope="" ma:versionID="68bb522e49891f3598d38fad4b4cfa66">
  <xsd:schema xmlns:xsd="http://www.w3.org/2001/XMLSchema" xmlns:xs="http://www.w3.org/2001/XMLSchema" xmlns:p="http://schemas.microsoft.com/office/2006/metadata/properties" xmlns:ns1="http://schemas.microsoft.com/sharepoint/v3" xmlns:ns2="a76cd3a5-e798-46dc-bca1-b38ab7cbdfaf" xmlns:ns3="d6d2f446-f863-4c00-ba44-ebf19adce64d" xmlns:ns4="cf63e0e4-4eb7-4cbb-9267-0825e502aadb" targetNamespace="http://schemas.microsoft.com/office/2006/metadata/properties" ma:root="true" ma:fieldsID="81cb93fe187c487407446e1f8e3ccdc1" ns1:_="" ns2:_="" ns3:_="" ns4:_="">
    <xsd:import namespace="http://schemas.microsoft.com/sharepoint/v3"/>
    <xsd:import namespace="a76cd3a5-e798-46dc-bca1-b38ab7cbdfaf"/>
    <xsd:import namespace="d6d2f446-f863-4c00-ba44-ebf19adce64d"/>
    <xsd:import namespace="cf63e0e4-4eb7-4cbb-9267-0825e502aa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cd3a5-e798-46dc-bca1-b38ab7cbdf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8bb9e0a-086c-406c-b0a5-317f0cee6361}" ma:internalName="TaxCatchAll" ma:showField="CatchAllData" ma:web="a76cd3a5-e798-46dc-bca1-b38ab7cbd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f446-f863-4c00-ba44-ebf19adce64d" elementFormDefault="qualified">
    <xsd:import namespace="http://schemas.microsoft.com/office/2006/documentManagement/types"/>
    <xsd:import namespace="http://schemas.microsoft.com/office/infopath/2007/PartnerControls"/>
    <xsd:element name="Description" ma:index="1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e0e4-4eb7-4cbb-9267-0825e502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41A2EC-4CA8-438E-93BA-965F666BC18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C23EC68-59E4-4144-9538-860CFD9EAA8E}">
  <ds:schemaRefs>
    <ds:schemaRef ds:uri="http://schemas.microsoft.com/office/2006/metadata/properties"/>
    <ds:schemaRef ds:uri="cf63e0e4-4eb7-4cbb-9267-0825e502aadb"/>
    <ds:schemaRef ds:uri="a76cd3a5-e798-46dc-bca1-b38ab7cbdfa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sharepoint/v3"/>
    <ds:schemaRef ds:uri="http://schemas.openxmlformats.org/package/2006/metadata/core-properties"/>
    <ds:schemaRef ds:uri="d6d2f446-f863-4c00-ba44-ebf19adce64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F3CCDE3-ACD5-47C0-B012-0DB405C04C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C2F6507-DCB4-4349-986F-54837AC0D9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6cd3a5-e798-46dc-bca1-b38ab7cbdfaf"/>
    <ds:schemaRef ds:uri="d6d2f446-f863-4c00-ba44-ebf19adce64d"/>
    <ds:schemaRef ds:uri="cf63e0e4-4eb7-4cbb-9267-0825e502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Kalb, Sigrid  (WaTech)</dc:creator>
  <cp:lastModifiedBy>Noel Ostrander</cp:lastModifiedBy>
  <cp:lastPrinted>2019-09-20T17:08:16Z</cp:lastPrinted>
  <dcterms:created xsi:type="dcterms:W3CDTF">2017-01-24T17:19:42Z</dcterms:created>
  <dcterms:modified xsi:type="dcterms:W3CDTF">2023-02-01T23:12:33Z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0x010100EA45425C3E367A4A8A25CFC1FCC44E2C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