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6EA156A4-50B7-4234-8AAF-1F32709DED00}"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0" i="19" l="1"/>
  <c r="W20" i="19"/>
  <c r="V20" i="19" a="1"/>
  <c r="V20" i="19" s="1"/>
  <c r="T20" i="19"/>
  <c r="U20" i="19" s="1"/>
  <c r="X19" i="19"/>
  <c r="W19" i="19"/>
  <c r="V19" i="19" a="1"/>
  <c r="V19" i="19" s="1"/>
  <c r="T19" i="19"/>
  <c r="U19" i="19" s="1"/>
  <c r="X18" i="19"/>
  <c r="W18" i="19"/>
  <c r="V18" i="19" a="1"/>
  <c r="V18" i="19" s="1"/>
  <c r="T18" i="19"/>
  <c r="U18" i="19" s="1"/>
  <c r="X17" i="19"/>
  <c r="W17" i="19"/>
  <c r="V17" i="19" a="1"/>
  <c r="V17" i="19" s="1"/>
  <c r="T17" i="19"/>
  <c r="U17" i="19" s="1"/>
  <c r="X16" i="19"/>
  <c r="W16" i="19"/>
  <c r="V16" i="19" a="1"/>
  <c r="V16" i="19" s="1"/>
  <c r="T16" i="19"/>
  <c r="U16" i="19" s="1"/>
  <c r="X15" i="19"/>
  <c r="W15" i="19"/>
  <c r="V15" i="19" a="1"/>
  <c r="V15" i="19" s="1"/>
  <c r="T15" i="19"/>
  <c r="U15" i="19" s="1"/>
  <c r="X14" i="19"/>
  <c r="W14" i="19"/>
  <c r="V14" i="19" a="1"/>
  <c r="V14" i="19" s="1"/>
  <c r="T14" i="19"/>
  <c r="U14" i="19" s="1"/>
  <c r="X13" i="19"/>
  <c r="W13" i="19"/>
  <c r="V13" i="19" a="1"/>
  <c r="V13" i="19" s="1"/>
  <c r="T13" i="19"/>
  <c r="U13" i="19" s="1"/>
  <c r="X12" i="19"/>
  <c r="W12" i="19"/>
  <c r="V12" i="19" a="1"/>
  <c r="V12" i="19" s="1"/>
  <c r="T12" i="19"/>
  <c r="U12" i="19" s="1"/>
  <c r="T6" i="19"/>
  <c r="U6" i="19"/>
  <c r="V6" i="19" a="1"/>
  <c r="V6" i="19" s="1"/>
  <c r="W6" i="19"/>
  <c r="X6" i="19"/>
  <c r="X9" i="19"/>
  <c r="W9" i="19"/>
  <c r="V9" i="19" a="1"/>
  <c r="V9" i="19" s="1"/>
  <c r="U9" i="19"/>
  <c r="T9" i="19"/>
  <c r="X8" i="19"/>
  <c r="W8" i="19"/>
  <c r="V8" i="19" a="1"/>
  <c r="V8" i="19" s="1"/>
  <c r="U8" i="19"/>
  <c r="T8" i="19"/>
  <c r="X7" i="19"/>
  <c r="W7" i="19"/>
  <c r="V7" i="19" a="1"/>
  <c r="V7" i="19" s="1"/>
  <c r="U7" i="19"/>
  <c r="T7" i="19"/>
  <c r="T5" i="19"/>
  <c r="V10" i="19" a="1"/>
  <c r="V10" i="19" s="1"/>
  <c r="V11" i="19" a="1"/>
  <c r="V11"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<sst xmlns="http://schemas.openxmlformats.org/spreadsheetml/2006/main" count="168" uniqueCount="109">
  <si>
    <t>Evaluation Model for Solicitation Number 25-RFQ-023 Wireline Ethernet or Fixed Wireless Services - Amendment 2</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</si>
  <si>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</si>
  <si>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</si>
  <si>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</si>
  <si>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</si>
  <si>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</si>
  <si>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</si>
  <si>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</si>
  <si>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</si>
  <si>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</si>
  <si>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</si>
  <si>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</si>
  <si>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</si>
  <si>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</si>
  <si>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</si>
  <si>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</si>
  <si>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</si>
  <si>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</si>
  <si>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</si>
  <si>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</si>
  <si>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</si>
  <si>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</si>
  <si>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</si>
  <si>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</si>
  <si>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</si>
  <si>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</si>
  <si>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</si>
  <si>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</si>
  <si>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</si>
  <si>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</si>
  <si>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</si>
  <si>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</si>
  <si>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</si>
  <si>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</si>
  <si>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DSHS1033-S</t>
  </si>
  <si>
    <t>2320 S Salnave Rd                                                                      Medical Lake, WA 99022</t>
  </si>
  <si>
    <t>Liz Leona
360-789-9211
liz.leona@dshs.wa.gov</t>
  </si>
  <si>
    <t>Install extended handoff to Building 4D01, Floor 0, Room 14, reference attached site map (DSHS1033_Medical Lake-Lakeland Village_Site map.pdf), same location as the existing circuit. Demarc/Vendor NID/Ethernet switch to be located no further than 10 feet from DSHS router. Customer requests circuit duplex setting should be set to "auto negotiate".</t>
  </si>
  <si>
    <t>1000M (1G)</t>
  </si>
  <si>
    <t>This request is for a redundant / diverse circuit for this location. Existing Primary circuit is provided by Lumen as the last mile. Proposed solution must not utilize Lumen. If Lumen is used as last mile, a new NID, separate from the primary must be installed for this Secondary circuit. Customer requests hardwired Ethernet and no microwave solution. ***DSHS requires the use of existing pathways and requires vendor's installation drawing prior to work being done.</t>
  </si>
  <si>
    <t>DFWREG1</t>
  </si>
  <si>
    <t>2315 N. Discovery Place
Spokane Valley, WA 99216</t>
  </si>
  <si>
    <r>
      <rPr>
        <u/>
        <sz val="12"/>
        <color theme="1"/>
        <rFont val="Calibri"/>
        <family val="2"/>
        <scheme val="minor"/>
      </rPr>
      <t>Site Contact:</t>
    </r>
    <r>
      <rPr>
        <sz val="12"/>
        <color theme="1"/>
        <rFont val="Calibri"/>
        <family val="2"/>
        <scheme val="minor"/>
      </rPr>
      <t xml:space="preserve">
Jodi Spurbeck
Jodi.Spurbeck@dfw.wa.gov
509-710-7169
</t>
    </r>
    <r>
      <rPr>
        <u/>
        <sz val="12"/>
        <color theme="1"/>
        <rFont val="Calibri"/>
        <family val="2"/>
        <scheme val="minor"/>
      </rPr>
      <t>Building Contact:</t>
    </r>
    <r>
      <rPr>
        <sz val="12"/>
        <color theme="1"/>
        <rFont val="Calibri"/>
        <family val="2"/>
        <scheme val="minor"/>
      </rPr>
      <t xml:space="preserve">
Michele Brady
michele.brady@dfw.wa.gov
360-561-3729</t>
    </r>
  </si>
  <si>
    <t>Install extended handoff per attached site map (DFWREG1 Floor plan.pdf) and LCON guidance.</t>
  </si>
  <si>
    <t>1G</t>
  </si>
  <si>
    <t>1. Copper handoff (hard-coded).
2. If anything is affixed, modified, or attached to the building, building owner's (DFW) permission required.
3. Any personal who needed access to the site, should submit the person(s) name and company 42 hours ahead of time to DFW Network Team and come with picture ID.  This will allow us to coordinate access to this location, or site access could be denied.
4. Install extended handoff to within 10 feet of DFW edge device per site contact. Highlighted yellow on site map. Space is limited the comm/data room.</t>
  </si>
  <si>
    <t>DSHS4059-S</t>
  </si>
  <si>
    <t>1033 SW 152 St                                                                        Burien, WA 98166-1845</t>
  </si>
  <si>
    <t>Install extended handoff to DMARC Room 4242, 2nd floor, refer to attached site map (DSHS4059_New DDA Facility Burien_Site Map.pdf), same location as the existing circuit. Demarc/Vendor NID/Ethernet switch to be located no further than 10 feet from DSHS router. Customer requests circuit duplex setting should be set to "auto negotiate".</t>
  </si>
  <si>
    <t>This request is for a redundant / diverse circuit for this location. Existing Primary circuit is provided by Comcast as the last mile. Proposed solution must not utilize Comcast. If Comcast is used as last mile, a new NID, separate from the primary must be installed for this Secondary circuit. Customer requests hardwired Ethernet and no microwave solution. ***Per DSHS, the building owner will not allow equipment mounted above six feet from the ground on the building exterior. DSHS requires the use of existing pathways and requires vendor's installation drawing prior to work being done.</t>
  </si>
  <si>
    <t>DSHS2022-S</t>
  </si>
  <si>
    <t xml:space="preserve">609 Speyers Road                                                                          Selah, WA 98942 </t>
  </si>
  <si>
    <t>Install extended handoff to Network/Comm Room #317, refer to the attached site map (DSHS2022-Selah YVS Server location_DEMARC Floor Plan), same location as the existing circuit. Demarc/Vendor NID/Ethernet switch to be located no further than 10 feet from DSHS router. Customer requests circuit duplex setting should be set to "auto negotiate".</t>
  </si>
  <si>
    <t>DSHS4043</t>
  </si>
  <si>
    <t>132 S Spokane St.                                                                           Seattle, WA 98134-2221</t>
  </si>
  <si>
    <t>Install extended handoff to Communication Room on 1st floor, Room #145, refer to the attached site map (DSHS4043_Seattle-SCTF.pdf). Demarc/Vendor NID/Ethernet switch to be located no further than 10 feet from DSHS router in the same room as the current circuit.</t>
  </si>
  <si>
    <t>100M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</si>
  <si>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</si>
  <si>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DSHS4060</t>
  </si>
  <si>
    <t>12910 Totem Lake Blvd NE, Suite 215                                    Kirkland, WA 98034</t>
  </si>
  <si>
    <r>
      <t xml:space="preserve">Install extended handoff to </t>
    </r>
    <r>
      <rPr>
        <strike/>
        <sz val="12"/>
        <rFont val="Calibri"/>
        <family val="2"/>
        <scheme val="minor"/>
      </rPr>
      <t>LAN Room #216</t>
    </r>
    <r>
      <rPr>
        <sz val="12"/>
        <rFont val="Calibri"/>
        <family val="2"/>
        <scheme val="minor"/>
      </rPr>
      <t xml:space="preserve"> </t>
    </r>
    <r>
      <rPr>
        <u/>
        <sz val="12"/>
        <color rgb="FFFF0000"/>
        <rFont val="Calibri"/>
        <family val="2"/>
        <scheme val="minor"/>
      </rPr>
      <t>LAN Room #217</t>
    </r>
    <r>
      <rPr>
        <sz val="12"/>
        <rFont val="Calibri"/>
        <family val="2"/>
        <scheme val="minor"/>
      </rPr>
      <t>, refer to the attached site map (</t>
    </r>
    <r>
      <rPr>
        <sz val="12"/>
        <color theme="1"/>
        <rFont val="Calibri"/>
        <family val="2"/>
        <scheme val="minor"/>
      </rPr>
      <t>DSHS4060_New Kirkland floor map).pdf</t>
    </r>
    <r>
      <rPr>
        <sz val="12"/>
        <rFont val="Calibri"/>
        <family val="2"/>
        <scheme val="minor"/>
      </rPr>
      <t xml:space="preserve">). Demarc/Vendor NID/Ethernet switch to be located no further than 10 feet from DSHS router. </t>
    </r>
    <r>
      <rPr>
        <sz val="12"/>
        <color theme="1"/>
        <rFont val="Calibri"/>
        <family val="2"/>
        <scheme val="minor"/>
      </rPr>
      <t xml:space="preserve">The existing building will be renovated with </t>
    </r>
    <r>
      <rPr>
        <strike/>
        <sz val="12"/>
        <color theme="1"/>
        <rFont val="Calibri"/>
        <family val="2"/>
        <scheme val="minor"/>
      </rPr>
      <t>the anticipated start date of March 2025,</t>
    </r>
    <r>
      <rPr>
        <sz val="12"/>
        <color theme="1"/>
        <rFont val="Calibri"/>
        <family val="2"/>
        <scheme val="minor"/>
      </rPr>
      <t xml:space="preserve"> </t>
    </r>
    <r>
      <rPr>
        <u/>
        <sz val="12"/>
        <color rgb="FFFF0000"/>
        <rFont val="Calibri"/>
        <family val="2"/>
        <scheme val="minor"/>
      </rPr>
      <t>an estimated completion date for the room in late May / early June,</t>
    </r>
    <r>
      <rPr>
        <sz val="12"/>
        <color theme="1"/>
        <rFont val="Calibri"/>
        <family val="2"/>
        <scheme val="minor"/>
      </rPr>
      <t xml:space="preserve"> to accommodate the new DSHS suite on the 2nd floor. </t>
    </r>
    <r>
      <rPr>
        <u/>
        <sz val="12"/>
        <color rgb="FFFF0000"/>
        <rFont val="Calibri"/>
        <family val="2"/>
        <scheme val="minor"/>
      </rPr>
      <t>Customer requests circuit duplex setting should be set to "auto negotiate."</t>
    </r>
  </si>
  <si>
    <t>LCBENFYAK</t>
  </si>
  <si>
    <t>1703 Creekside Loop, Suite 120                                                                 Yakima, WA 98902-4875</t>
  </si>
  <si>
    <t>Agency Contact: Joshua Baird         360-974-9349                          joshua.baird@lcb.wa.gov               Building Contact:            https://www.creeksidepark.com/contact.</t>
  </si>
  <si>
    <t>Install extended handoff to MDF to wall mounted rack space. Building management needs to open the MDF room, it is not accessible through the LCB office. Install per instructions for agency contact and site map (LCB_Yakima Floor Plan_MDF.pdf)</t>
  </si>
  <si>
    <t>N/A</t>
  </si>
  <si>
    <t>VE-SEA1706 / DOCSEA8 / LTS-DOCSEA8</t>
  </si>
  <si>
    <t>Reynolds Work Release                                                                        410 4th Ave                                                                                    Seattle, WA 98104-2308</t>
  </si>
  <si>
    <t>Region Lead LCON: Ryan Beeman 206-516-7821
 Site Reception: 206-340-4590</t>
  </si>
  <si>
    <t>IDF/DEMARC is located on the 2nd floor in room 207 (co-located in the Administrative "COPY room" work area). Call ahead to schedule site visit. Coordinate with SEA8 IT for site access / escort to the IDF. 206-516-7821 / 206-516-7691). Space on the Plywood mounting board in the IDF/Network Room is limited. Install per site map (DOCSEA8- Site Map 20241127)</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</si>
  <si>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t>
  </si>
  <si>
    <t>DOCCLK1</t>
  </si>
  <si>
    <t>912 6th St                                                                                    Clarkston, WA 99403-2079</t>
  </si>
  <si>
    <t>Geraldo J. Schimpf                               509-524-7676                                      gjschimpf@doc1.wa.gov</t>
  </si>
  <si>
    <t>Install extended handoff, circuit to terminate in the IT / LAN Room # 122, per site contacts direction within 10ft of customer router. Site map (DOCCLK1 - Site Map.pdf)</t>
  </si>
  <si>
    <t>VE-AUB1701 / DOCAUB1 / ESD1711 / LTS-DOCAUB1</t>
  </si>
  <si>
    <t>2707 I St NE, Suite A
Auburn, WA 98002-2411</t>
  </si>
  <si>
    <t>Erwin Cabrera
360-725-8505
ecabrera@doc1.wa.gov</t>
  </si>
  <si>
    <t>Install extended handoff. Circuit to terminate in the IT Room (Room 3 along hallway) in suite A.  (AS per site map DOCAUB1 - Site Map.pdf)  Copper handoff needed and there is room in the Rack for vendor equipment.</t>
  </si>
  <si>
    <t>200M</t>
  </si>
  <si>
    <t xml:space="preserve">Circuit to terminate in the IT Room (Room 3 along hallway) in suite A.  Copper handoff needed and there is room in the Rack for vendor equipment.
This is a multi-port / multi-VLAN request.
	1.  Vendor to deliver 3 ports / 3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Install extended handoff. </t>
  </si>
  <si>
    <t>LNITUK</t>
  </si>
  <si>
    <t>12806 Gateway Dr. S.
Tukwilla, WA 98168-3311</t>
  </si>
  <si>
    <t>Erin Walick
564-203-6333
weri@lni.wa.gov
LCON: Pam Wafer-Davis
206-835-1025
dapa235@lni.wa.gov
Building Contact: Regina Menssen
RMenssen@kgip.com 
Customer service (425)-623-1116 Cell. (425) 577-1790</t>
  </si>
  <si>
    <t xml:space="preserve">RC extended into the LAN room to within 10' of the LNI router.  AS per site map (LNITUK SiteMap 12-2024.pdf) </t>
  </si>
  <si>
    <t>1000M / 1 Gig</t>
  </si>
  <si>
    <t xml:space="preserve">We want the Demarc to be extend into the LAN room. Hand off should be 10ft or less from the LNI router.
It's a leased building, please make sure the vendor has already worked it out with the building owner / manger before installing any hardware on the building. Contact info below
Regina Menssen RMenssen@kgip.com Customer service (425)-623-1116 /Cell. (425) 577-1790
</t>
  </si>
  <si>
    <t>ESD2901</t>
  </si>
  <si>
    <t>2005 East College Way
Mt. Vernon, WA 98273-2310</t>
  </si>
  <si>
    <t>Eric Wojtach
360-706-3261
eric.wojtach@esd.wa.gov
Site Contact:
Phil Stevens 360-391-3046</t>
  </si>
  <si>
    <t>Ticket for a new 100M circuit.  Please extend/install the circuit to the second floor demarc room within 10' of the customers current equipment.  Site Map forthcoming.  Install extended handoff per attached site map (DOLC0518 Floor plan.pdf)</t>
  </si>
  <si>
    <t>40, 20, 10</t>
  </si>
  <si>
    <t>please install an extended handoff to within 10' of the customers current demarc.  Upon completion we need pictures of the room and the vendor nid in coorelation to the customers equipment.</t>
  </si>
  <si>
    <t>LNISLV</t>
  </si>
  <si>
    <t>10049 Kitsap Mall Boulevard NW, Suite 100
Silverdale, WA 98383-8901</t>
  </si>
  <si>
    <t>Erin Walick.
564-203-6333
weri235@lni.wa.gov
Site Contact: Bryan Head
253-442-5320
heac235@LNI.WA.GOV
Building Contact: Jeff Coombe
jeff@jcmpm.com
(360) 620-5300</t>
  </si>
  <si>
    <t>New 1 Gig circuit.  Would like it extended into the LAN room, within 10' of the customers current router (as per site map LNISLV sitemap 2025.png)</t>
  </si>
  <si>
    <t>1000M/1Gig</t>
  </si>
  <si>
    <t>please install an extended handoff to within 10' of the customers current demarc.  Upon completion we need pictures of the room and the vendor nid in coorelation to the customers equipment.  This is a leased building so please make sure to work with building contact (Jeff Coombe 360-620-5300) prior to mounding and hardware on building.</t>
  </si>
  <si>
    <t>VE-YAC0601 / DOCYAC1 / LTS-DOCYAC1</t>
  </si>
  <si>
    <t>Larch Corrections Center
15314 NE Dole Valley Rd
Yacolt, WA 98675-9521</t>
  </si>
  <si>
    <t>Mark Mosebach
memosebach@DOC1.WA.GOV
360-449-7658 / 360-606-0358</t>
  </si>
  <si>
    <t>Install extended handoff per attached site map (DOCYAC1 - Site Map.pdf) and site contacts direction</t>
  </si>
  <si>
    <t>ECYCROYAK</t>
  </si>
  <si>
    <t>1250 West Alder Street
Union Gap, WA 98903</t>
  </si>
  <si>
    <t xml:space="preserve">Isaiah Brown 564-669-1002
ibro461@ecy.wa.gov
Site Contact: Chris Bassell
509-895-4359 cbas461@ecy.wa.gov
Ecology Building facilities POC: 
Paul McKnight, pmck461@ecy.wa.gov, (360) 706-3167 
James Brown, jame461@ecy.wa.gov, (360) 789-4299 </t>
  </si>
  <si>
    <t>New 1 Gig circuit.  Would like it extended to the LAN Room within 10' of the customers current equipment. Install extended handoff per attached site map (PE-UNG3901 - ECYCROYAK - Site Map.pdf)</t>
  </si>
  <si>
    <t xml:space="preserve">Please install an extended handoff to within 10' of the customers current equipment.  Upon comnpletion we will need pictures of the room and the vendor nid in coorelation to the customers current equioment.  </t>
  </si>
  <si>
    <t>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</si>
</sst>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31"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
      <strike/>
      <sz val="12"/>
      <name val="Calibri"/>
      <family val="2"/>
      <scheme val="minor"/>
    </font>
    <font>
      <strike/>
      <sz val="12"/>
      <color theme="1"/>
      <name val="Calibri"/>
      <family val="2"/>
      <scheme val="minor"/>
    </font>
    <font>
      <u/>
      <sz val="12"/>
      <color rgb="FFFF0000"/>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6" xfId="46">
      <alignment horizontal="left" vertical="top" wrapText="1"/>
    </xf>
    <xf numFmtId="7" fontId="2" fillId="2" borderId="38" xfId="45" applyFill="1" applyBorder="1">
      <alignment horizontal="left" vertical="top" wrapText="1"/>
    </xf>
    <xf numFmtId="0" fontId="2" fillId="0" borderId="1" xfId="41" applyFont="1" applyFill="1" applyBorder="1" applyAlignment="1">
      <alignment horizontal="left" vertical="top" wrapText="1"/>
    </xf>
    <xf numFmtId="0" fontId="4" fillId="4" borderId="8" xfId="0" applyFont="1" applyFill="1" applyBorder="1" applyAlignment="1">
      <alignment horizontal="left" vertical="top" wrapText="1"/>
    </xf>
    <xf numFmtId="7" fontId="2" fillId="40" borderId="36" xfId="45" applyBorder="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zoomScale="85" zoomScaleNormal="85" workbookViewId="0">
      <selection activeCell="P1" sqref="P1"/>
    </sheetView>
  </sheetViews>
  <sheetFormatPr defaultRowHeight="14.5" x14ac:dyDescent="0.35"/>
  <cols>
    <col min="1" max="1" width="4" style="109" customWidth="1"/>
    <col min="2" max="2" width="18.54296875" customWidth="1"/>
    <col min="3" max="3" width="56.54296875" customWidth="1"/>
    <col min="4" max="4" width="33.6328125" customWidth="1"/>
    <col min="5" max="5" width="62.54296875" customWidth="1"/>
    <col min="6" max="6" width="13.90625" bestFit="1" customWidth="1"/>
    <col min="7" max="7" width="17.90625" bestFit="1" customWidth="1"/>
    <col min="8" max="8" width="15.36328125" bestFit="1" customWidth="1"/>
    <col min="9" max="9" width="16.90625" customWidth="1"/>
    <col min="10" max="10" width="15.453125" customWidth="1"/>
    <col min="11" max="11" width="15.54296875" customWidth="1"/>
    <col min="12" max="12" width="59.6328125" customWidth="1"/>
    <col min="13" max="13" width="2.453125" customWidth="1"/>
    <col min="14" max="14" width="21.6328125" customWidth="1"/>
    <col min="15" max="15" width="18" customWidth="1"/>
    <col min="16" max="16" width="11" bestFit="1" customWidth="1"/>
    <col min="17" max="17" width="13.36328125" bestFit="1" customWidth="1"/>
    <col min="18" max="19" width="11" bestFit="1" customWidth="1"/>
    <col min="20" max="20" width="9.6328125" customWidth="1"/>
    <col min="22" max="22" width="16" style="127" customWidth="1"/>
    <col min="23" max="23" width="17.6328125" customWidth="1"/>
    <col min="24" max="24" width="14.6328125" customWidth="1"/>
  </cols>
  <sheetData>
    <row r="1" spans="1:24" ht="27.9" customHeight="1" thickBot="1" x14ac:dyDescent="0.4">
      <c r="A1" s="106" t="s">
        <v>0</v>
      </c>
      <c r="B1" s="11"/>
      <c r="C1" s="11"/>
      <c r="D1" s="11"/>
      <c r="E1" s="11"/>
      <c r="F1" s="11"/>
      <c r="G1" s="11"/>
      <c r="H1" s="11"/>
      <c r="I1" s="11"/>
      <c r="J1" s="11"/>
      <c r="K1" s="11"/>
      <c r="L1" s="11"/>
      <c r="M1" s="15"/>
      <c r="N1" s="15"/>
      <c r="O1" s="1"/>
      <c r="P1" s="1"/>
      <c r="Q1" s="2"/>
      <c r="R1" s="2"/>
      <c r="S1" s="2"/>
      <c r="T1" s="3"/>
      <c r="U1" s="3"/>
      <c r="V1" s="122"/>
      <c r="W1" s="15"/>
      <c r="X1" s="15"/>
    </row>
    <row r="2" spans="1:24" ht="17.399999999999999" customHeight="1" thickBot="1" x14ac:dyDescent="0.4">
      <c r="A2" s="107"/>
      <c r="B2" s="105" t="s">
        <v>1</v>
      </c>
      <c r="C2" s="4"/>
      <c r="D2" s="4"/>
      <c r="E2" s="4"/>
      <c r="F2" s="4"/>
      <c r="G2" s="4"/>
      <c r="H2" s="4"/>
      <c r="I2" s="4"/>
      <c r="J2" s="4"/>
      <c r="K2" s="4"/>
      <c r="L2" s="5"/>
      <c r="M2" s="16"/>
      <c r="N2" s="150" t="s">
        <v>2</v>
      </c>
      <c r="O2" s="151"/>
      <c r="P2" s="151"/>
      <c r="Q2" s="151"/>
      <c r="R2" s="151"/>
      <c r="S2" s="152"/>
      <c r="T2" s="6"/>
      <c r="U2" s="6"/>
      <c r="V2" s="123"/>
      <c r="W2" s="15"/>
      <c r="X2" s="15"/>
    </row>
    <row r="3" spans="1:24" ht="50.15" customHeight="1" thickBot="1" x14ac:dyDescent="0.4">
      <c r="A3" s="108"/>
      <c r="B3" s="7"/>
      <c r="C3" s="8"/>
      <c r="D3" s="8"/>
      <c r="E3" s="8"/>
      <c r="F3" s="8"/>
      <c r="G3" s="8"/>
      <c r="H3" s="8"/>
      <c r="I3" s="144" t="s">
        <v>3</v>
      </c>
      <c r="J3" s="145"/>
      <c r="K3" s="146"/>
      <c r="L3" s="9"/>
      <c r="M3" s="10"/>
      <c r="N3" s="12"/>
      <c r="O3" s="13"/>
      <c r="P3" s="13"/>
      <c r="Q3" s="13"/>
      <c r="R3" s="147" t="s">
        <v>4</v>
      </c>
      <c r="S3" s="148"/>
      <c r="T3" s="149" t="s">
        <v>5</v>
      </c>
      <c r="U3" s="149"/>
      <c r="V3" s="149"/>
      <c r="W3" s="149"/>
      <c r="X3" s="149"/>
    </row>
    <row r="4" spans="1:24" ht="79.5" customHeight="1" thickBot="1" x14ac:dyDescent="0.4">
      <c r="A4" s="108"/>
      <c r="B4" s="81" t="s">
        <v>6</v>
      </c>
      <c r="C4" s="79" t="s">
        <v>7</v>
      </c>
      <c r="D4" s="79" t="s">
        <v>8</v>
      </c>
      <c r="E4" s="79" t="s">
        <v>9</v>
      </c>
      <c r="F4" s="79" t="s">
        <v>10</v>
      </c>
      <c r="G4" s="80" t="s">
        <v>11</v>
      </c>
      <c r="H4" s="79" t="s">
        <v>12</v>
      </c>
      <c r="I4" s="81" t="s">
        <v>13</v>
      </c>
      <c r="J4" s="79" t="s">
        <v>14</v>
      </c>
      <c r="K4" s="82" t="s">
        <v>15</v>
      </c>
      <c r="L4" s="82" t="s">
        <v>16</v>
      </c>
      <c r="M4" s="10"/>
      <c r="N4" s="83" t="s">
        <v>17</v>
      </c>
      <c r="O4" s="84" t="s">
        <v>18</v>
      </c>
      <c r="P4" s="85" t="s">
        <v>19</v>
      </c>
      <c r="Q4" s="85" t="s">
        <v>20</v>
      </c>
      <c r="R4" s="89" t="s">
        <v>21</v>
      </c>
      <c r="S4" s="90" t="s">
        <v>22</v>
      </c>
      <c r="T4" s="142" t="s">
        <v>23</v>
      </c>
      <c r="U4" s="142" t="s">
        <v>24</v>
      </c>
      <c r="V4" s="124" t="s">
        <v>25</v>
      </c>
      <c r="W4" s="142" t="s">
        <v>14</v>
      </c>
      <c r="X4" s="142" t="s">
        <v>15</v>
      </c>
    </row>
    <row r="5" spans="1:24" ht="69.75" customHeight="1" thickTop="1" x14ac:dyDescent="0.35">
      <c r="A5" s="107"/>
      <c r="B5" s="110" t="s">
        <v>26</v>
      </c>
      <c r="C5" s="111" t="s">
        <v>27</v>
      </c>
      <c r="D5" s="111" t="s">
        <v>28</v>
      </c>
      <c r="E5" s="111" t="s">
        <v>29</v>
      </c>
      <c r="F5" s="111" t="s">
        <v>30</v>
      </c>
      <c r="G5" s="111">
        <v>150</v>
      </c>
      <c r="H5" s="112" t="s">
        <v>31</v>
      </c>
      <c r="I5" s="110" t="s">
        <v>32</v>
      </c>
      <c r="J5" s="135">
        <v>10</v>
      </c>
      <c r="K5" s="136">
        <v>50</v>
      </c>
      <c r="L5" s="114" t="s">
        <v>33</v>
      </c>
      <c r="M5" s="115"/>
      <c r="N5" s="116"/>
      <c r="O5" s="117"/>
      <c r="P5" s="118"/>
      <c r="Q5" s="118"/>
      <c r="R5" s="119"/>
      <c r="S5" s="120"/>
      <c r="T5" s="137">
        <f>IF(ISBLANK(N5),G5,N5)</f>
        <v>150</v>
      </c>
      <c r="U5" s="121">
        <f>24*P5+Q5</f>
        <v>0</v>
      </c>
      <c r="V5" s="125" cm="1">
        <f t="array" ref="V5">_xlfn.IFS(ISBLANK(O5),0,O5="Fiber",40,O5="Fixed Wireless",20,O5="Copper",10)</f>
        <v>0</v>
      </c>
      <c r="W5" s="113">
        <f>J5</f>
        <v>10</v>
      </c>
      <c r="X5" s="113">
        <f>K5</f>
        <v>50</v>
      </c>
    </row>
    <row r="6" spans="1:24" ht="124" x14ac:dyDescent="0.35">
      <c r="A6" s="107">
        <v>1</v>
      </c>
      <c r="B6" s="93" t="s">
        <v>34</v>
      </c>
      <c r="C6" s="94" t="s">
        <v>35</v>
      </c>
      <c r="D6" s="94" t="s">
        <v>36</v>
      </c>
      <c r="E6" s="94" t="s">
        <v>37</v>
      </c>
      <c r="F6" s="94" t="s">
        <v>30</v>
      </c>
      <c r="G6" s="94">
        <v>250</v>
      </c>
      <c r="H6" s="95" t="s">
        <v>38</v>
      </c>
      <c r="I6" s="19" t="s">
        <v>32</v>
      </c>
      <c r="J6" s="129">
        <v>10</v>
      </c>
      <c r="K6" s="22">
        <v>50</v>
      </c>
      <c r="L6" s="23" t="s">
        <v>39</v>
      </c>
      <c r="M6" s="16"/>
      <c r="N6" s="37"/>
      <c r="O6" s="34"/>
      <c r="P6" s="35"/>
      <c r="Q6" s="92"/>
      <c r="R6" s="138"/>
      <c r="S6" s="45"/>
      <c r="T6" s="39">
        <f t="shared" ref="T6" si="0">IF(ISBLANK(N6),G6,N6)</f>
        <v>250</v>
      </c>
      <c r="U6" s="17">
        <f t="shared" ref="U6" si="1">24*P6+Q6</f>
        <v>0</v>
      </c>
      <c r="V6" s="126" cm="1">
        <f t="array" ref="V6">_xlfn.IFS(ISBLANK(O6),0,O6="Fiber",40,O6="Fixed Wireless",20,O6="Copper",10)</f>
        <v>0</v>
      </c>
      <c r="W6" s="18">
        <f t="shared" ref="W6" si="2">J6</f>
        <v>10</v>
      </c>
      <c r="X6" s="18">
        <f t="shared" ref="X6" si="3">K6</f>
        <v>50</v>
      </c>
    </row>
    <row r="7" spans="1:24" ht="170.5" x14ac:dyDescent="0.35">
      <c r="A7" s="107">
        <v>2</v>
      </c>
      <c r="B7" s="59" t="s">
        <v>40</v>
      </c>
      <c r="C7" s="99" t="s">
        <v>41</v>
      </c>
      <c r="D7" s="141" t="s">
        <v>42</v>
      </c>
      <c r="E7" s="99" t="s">
        <v>43</v>
      </c>
      <c r="F7" s="88" t="s">
        <v>30</v>
      </c>
      <c r="G7" s="88">
        <v>150</v>
      </c>
      <c r="H7" s="100" t="s">
        <v>44</v>
      </c>
      <c r="I7" s="51" t="s">
        <v>32</v>
      </c>
      <c r="J7" s="130">
        <v>10</v>
      </c>
      <c r="K7" s="54">
        <v>50</v>
      </c>
      <c r="L7" s="55" t="s">
        <v>45</v>
      </c>
      <c r="M7" s="16"/>
      <c r="N7" s="56">
        <v>120</v>
      </c>
      <c r="O7" s="57" t="s">
        <v>108</v>
      </c>
      <c r="P7" s="58">
        <v>838</v>
      </c>
      <c r="Q7" s="43">
        <v>0</v>
      </c>
      <c r="R7" s="71">
        <v>838</v>
      </c>
      <c r="S7" s="46">
        <v>838</v>
      </c>
      <c r="T7" s="39">
        <f t="shared" ref="T7:T9" si="4">IF(ISBLANK(N7),G7,N7)</f>
        <v>120</v>
      </c>
      <c r="U7" s="17">
        <f t="shared" ref="U7:U9" si="5">24*P7+Q7</f>
        <v>20112</v>
      </c>
      <c r="V7" s="126" cm="1">
        <f t="array" ref="V7">_xlfn.IFS(ISBLANK(O7),0,O7="Fiber",40,O7="Fixed Wireless",20,O7="Copper",10)</f>
        <v>40</v>
      </c>
      <c r="W7" s="18">
        <f t="shared" ref="W7:W9" si="6">J7</f>
        <v>10</v>
      </c>
      <c r="X7" s="18">
        <f t="shared" ref="X7:X9" si="7">K7</f>
        <v>50</v>
      </c>
    </row>
    <row r="8" spans="1:24" ht="155" x14ac:dyDescent="0.35">
      <c r="A8" s="107">
        <v>3</v>
      </c>
      <c r="B8" s="93" t="s">
        <v>46</v>
      </c>
      <c r="C8" s="94" t="s">
        <v>47</v>
      </c>
      <c r="D8" s="94" t="s">
        <v>36</v>
      </c>
      <c r="E8" s="94" t="s">
        <v>48</v>
      </c>
      <c r="F8" s="94" t="s">
        <v>30</v>
      </c>
      <c r="G8" s="94">
        <v>250</v>
      </c>
      <c r="H8" s="95" t="s">
        <v>38</v>
      </c>
      <c r="I8" s="93" t="s">
        <v>32</v>
      </c>
      <c r="J8" s="128">
        <v>10</v>
      </c>
      <c r="K8" s="96">
        <v>50</v>
      </c>
      <c r="L8" s="97" t="s">
        <v>49</v>
      </c>
      <c r="M8" s="16"/>
      <c r="N8" s="98"/>
      <c r="O8" s="91"/>
      <c r="P8" s="91"/>
      <c r="Q8" s="92"/>
      <c r="R8" s="45"/>
      <c r="S8" s="139"/>
      <c r="T8" s="39">
        <f t="shared" si="4"/>
        <v>250</v>
      </c>
      <c r="U8" s="17">
        <f t="shared" si="5"/>
        <v>0</v>
      </c>
      <c r="V8" s="126" cm="1">
        <f t="array" ref="V8">_xlfn.IFS(ISBLANK(O8),0,O8="Fiber",40,O8="Fixed Wireless",20,O8="Copper",10)</f>
        <v>0</v>
      </c>
      <c r="W8" s="18">
        <f t="shared" si="6"/>
        <v>10</v>
      </c>
      <c r="X8" s="18">
        <f t="shared" si="7"/>
        <v>50</v>
      </c>
    </row>
    <row r="9" spans="1:24" ht="124" x14ac:dyDescent="0.35">
      <c r="A9" s="107">
        <v>4</v>
      </c>
      <c r="B9" s="59" t="s">
        <v>50</v>
      </c>
      <c r="C9" s="60" t="s">
        <v>51</v>
      </c>
      <c r="D9" s="52" t="s">
        <v>36</v>
      </c>
      <c r="E9" s="60" t="s">
        <v>52</v>
      </c>
      <c r="F9" s="60" t="s">
        <v>30</v>
      </c>
      <c r="G9" s="60">
        <v>150</v>
      </c>
      <c r="H9" s="61" t="s">
        <v>38</v>
      </c>
      <c r="I9" s="59" t="s">
        <v>32</v>
      </c>
      <c r="J9" s="131">
        <v>10</v>
      </c>
      <c r="K9" s="62">
        <v>50</v>
      </c>
      <c r="L9" s="55" t="s">
        <v>39</v>
      </c>
      <c r="M9" s="16"/>
      <c r="N9" s="56"/>
      <c r="O9" s="57"/>
      <c r="P9" s="58"/>
      <c r="Q9" s="43"/>
      <c r="R9" s="71"/>
      <c r="S9" s="71"/>
      <c r="T9" s="39">
        <f t="shared" si="4"/>
        <v>150</v>
      </c>
      <c r="U9" s="17">
        <f t="shared" si="5"/>
        <v>0</v>
      </c>
      <c r="V9" s="126" cm="1">
        <f t="array" ref="V9">_xlfn.IFS(ISBLANK(O9),0,O9="Fiber",40,O9="Fixed Wireless",20,O9="Copper",10)</f>
        <v>0</v>
      </c>
      <c r="W9" s="18">
        <f t="shared" si="6"/>
        <v>10</v>
      </c>
      <c r="X9" s="18">
        <f t="shared" si="7"/>
        <v>50</v>
      </c>
    </row>
    <row r="10" spans="1:24" ht="93" x14ac:dyDescent="0.35">
      <c r="A10" s="107">
        <v>5</v>
      </c>
      <c r="B10" s="93" t="s">
        <v>53</v>
      </c>
      <c r="C10" s="94" t="s">
        <v>54</v>
      </c>
      <c r="D10" s="94" t="s">
        <v>36</v>
      </c>
      <c r="E10" s="94" t="s">
        <v>55</v>
      </c>
      <c r="F10" s="94" t="s">
        <v>30</v>
      </c>
      <c r="G10" s="94">
        <v>300</v>
      </c>
      <c r="H10" s="95" t="s">
        <v>56</v>
      </c>
      <c r="I10" s="93" t="s">
        <v>32</v>
      </c>
      <c r="J10" s="128">
        <v>10</v>
      </c>
      <c r="K10" s="96">
        <v>50</v>
      </c>
      <c r="L10" s="97" t="s">
        <v>57</v>
      </c>
      <c r="M10" s="16"/>
      <c r="N10" s="98"/>
      <c r="O10" s="91"/>
      <c r="P10" s="91"/>
      <c r="Q10" s="92"/>
      <c r="R10" s="138"/>
      <c r="S10" s="139"/>
      <c r="T10" s="39">
        <f t="shared" ref="T10:T60" si="8">IF(ISBLANK(N10),G10,N10)</f>
        <v>300</v>
      </c>
      <c r="U10" s="17">
        <f t="shared" ref="U10:U60" si="9">24*P10+Q10</f>
        <v>0</v>
      </c>
      <c r="V10" s="126" cm="1">
        <f t="array" ref="V10">_xlfn.IFS(ISBLANK(O10),0,O10="Fiber",40,O10="Fixed Wireless",20,O10="Copper",10)</f>
        <v>0</v>
      </c>
      <c r="W10" s="18">
        <f t="shared" ref="W10:W60" si="10">J10</f>
        <v>10</v>
      </c>
      <c r="X10" s="18">
        <f t="shared" ref="X10:X20" si="11">K10</f>
        <v>50</v>
      </c>
    </row>
    <row r="11" spans="1:24" ht="132" customHeight="1" x14ac:dyDescent="0.35">
      <c r="A11" s="107">
        <v>6</v>
      </c>
      <c r="B11" s="86" t="s">
        <v>58</v>
      </c>
      <c r="C11" s="99" t="s">
        <v>59</v>
      </c>
      <c r="D11" s="99" t="s">
        <v>36</v>
      </c>
      <c r="E11" s="99" t="s">
        <v>60</v>
      </c>
      <c r="F11" s="88" t="s">
        <v>30</v>
      </c>
      <c r="G11" s="88">
        <v>150</v>
      </c>
      <c r="H11" s="100" t="s">
        <v>56</v>
      </c>
      <c r="I11" s="86" t="s">
        <v>32</v>
      </c>
      <c r="J11" s="132">
        <v>10</v>
      </c>
      <c r="K11" s="101">
        <v>50</v>
      </c>
      <c r="L11" s="87" t="s">
        <v>57</v>
      </c>
      <c r="M11" s="16"/>
      <c r="N11" s="41">
        <v>150</v>
      </c>
      <c r="O11" s="42" t="s">
        <v>108</v>
      </c>
      <c r="P11" s="43">
        <v>700</v>
      </c>
      <c r="Q11" s="43">
        <v>0</v>
      </c>
      <c r="R11" s="69">
        <v>700</v>
      </c>
      <c r="S11" s="44">
        <v>1185</v>
      </c>
      <c r="T11" s="39">
        <f t="shared" si="8"/>
        <v>150</v>
      </c>
      <c r="U11" s="17">
        <f t="shared" si="9"/>
        <v>16800</v>
      </c>
      <c r="V11" s="126" cm="1">
        <f t="array" ref="V11">_xlfn.IFS(ISBLANK(O11),0,O11="Fiber",40,O11="Fixed Wireless",20,O11="Copper",10)</f>
        <v>40</v>
      </c>
      <c r="W11" s="18">
        <f t="shared" si="10"/>
        <v>10</v>
      </c>
      <c r="X11" s="18">
        <f t="shared" si="11"/>
        <v>50</v>
      </c>
    </row>
    <row r="12" spans="1:24" ht="93" x14ac:dyDescent="0.35">
      <c r="A12" s="107">
        <v>7</v>
      </c>
      <c r="B12" s="19" t="s">
        <v>61</v>
      </c>
      <c r="C12" s="30" t="s">
        <v>62</v>
      </c>
      <c r="D12" s="30" t="s">
        <v>63</v>
      </c>
      <c r="E12" s="30" t="s">
        <v>64</v>
      </c>
      <c r="F12" s="20" t="s">
        <v>30</v>
      </c>
      <c r="G12" s="20">
        <v>180</v>
      </c>
      <c r="H12" s="21" t="s">
        <v>56</v>
      </c>
      <c r="I12" s="19" t="s">
        <v>32</v>
      </c>
      <c r="J12" s="129">
        <v>10</v>
      </c>
      <c r="K12" s="22">
        <v>50</v>
      </c>
      <c r="L12" s="23"/>
      <c r="M12" s="16"/>
      <c r="N12" s="37"/>
      <c r="O12" s="34"/>
      <c r="P12" s="35"/>
      <c r="Q12" s="92"/>
      <c r="R12" s="67" t="s">
        <v>65</v>
      </c>
      <c r="S12" s="45"/>
      <c r="T12" s="39">
        <f t="shared" si="8"/>
        <v>180</v>
      </c>
      <c r="U12" s="17">
        <f t="shared" ref="U12:U20" si="12">IF(T12="NO BID","NO BID",24*P12+Q12)</f>
        <v>0</v>
      </c>
      <c r="V12" s="126" cm="1">
        <f t="array" ref="V12">_xlfn.IFS(ISBLANK(O12),0,O12="Fiber",40,O12="Fixed Wireless",20,O12="Copper",10)</f>
        <v>0</v>
      </c>
      <c r="W12" s="18">
        <f t="shared" si="10"/>
        <v>10</v>
      </c>
      <c r="X12" s="18">
        <f t="shared" si="11"/>
        <v>50</v>
      </c>
    </row>
    <row r="13" spans="1:24" ht="170.5" x14ac:dyDescent="0.35">
      <c r="A13" s="107">
        <v>8</v>
      </c>
      <c r="B13" s="86" t="s">
        <v>66</v>
      </c>
      <c r="C13" s="88" t="s">
        <v>67</v>
      </c>
      <c r="D13" s="88" t="s">
        <v>68</v>
      </c>
      <c r="E13" s="88" t="s">
        <v>69</v>
      </c>
      <c r="F13" s="88" t="s">
        <v>30</v>
      </c>
      <c r="G13" s="88">
        <v>180</v>
      </c>
      <c r="H13" s="100" t="s">
        <v>56</v>
      </c>
      <c r="I13" s="86" t="s">
        <v>32</v>
      </c>
      <c r="J13" s="132">
        <v>10</v>
      </c>
      <c r="K13" s="101">
        <v>50</v>
      </c>
      <c r="L13" s="87" t="s">
        <v>70</v>
      </c>
      <c r="M13" s="16"/>
      <c r="N13" s="56"/>
      <c r="O13" s="57"/>
      <c r="P13" s="58"/>
      <c r="Q13" s="43"/>
      <c r="R13" s="68" t="s">
        <v>65</v>
      </c>
      <c r="S13" s="46"/>
      <c r="T13" s="39">
        <f t="shared" si="8"/>
        <v>180</v>
      </c>
      <c r="U13" s="17">
        <f t="shared" si="12"/>
        <v>0</v>
      </c>
      <c r="V13" s="126" cm="1">
        <f t="array" ref="V13">_xlfn.IFS(ISBLANK(O13),0,O13="Fiber",40,O13="Fixed Wireless",20,O13="Copper",10)</f>
        <v>0</v>
      </c>
      <c r="W13" s="18">
        <f t="shared" si="10"/>
        <v>10</v>
      </c>
      <c r="X13" s="18">
        <f t="shared" si="11"/>
        <v>50</v>
      </c>
    </row>
    <row r="14" spans="1:24" ht="46.5" x14ac:dyDescent="0.35">
      <c r="A14" s="107">
        <v>9</v>
      </c>
      <c r="B14" s="19" t="s">
        <v>71</v>
      </c>
      <c r="C14" s="20" t="s">
        <v>72</v>
      </c>
      <c r="D14" s="20" t="s">
        <v>73</v>
      </c>
      <c r="E14" s="20" t="s">
        <v>74</v>
      </c>
      <c r="F14" s="20" t="s">
        <v>30</v>
      </c>
      <c r="G14" s="20">
        <v>180</v>
      </c>
      <c r="H14" s="21" t="s">
        <v>56</v>
      </c>
      <c r="I14" s="19" t="s">
        <v>32</v>
      </c>
      <c r="J14" s="129">
        <v>10</v>
      </c>
      <c r="K14" s="22">
        <v>50</v>
      </c>
      <c r="L14" s="23"/>
      <c r="M14" s="16"/>
      <c r="N14" s="37"/>
      <c r="O14" s="34"/>
      <c r="P14" s="35"/>
      <c r="Q14" s="92"/>
      <c r="R14" s="67" t="s">
        <v>65</v>
      </c>
      <c r="S14" s="63"/>
      <c r="T14" s="39">
        <f t="shared" si="8"/>
        <v>180</v>
      </c>
      <c r="U14" s="17">
        <f t="shared" si="12"/>
        <v>0</v>
      </c>
      <c r="V14" s="126" cm="1">
        <f t="array" ref="V14">_xlfn.IFS(ISBLANK(O14),0,O14="Fiber",40,O14="Fixed Wireless",20,O14="Copper",10)</f>
        <v>0</v>
      </c>
      <c r="W14" s="18">
        <f t="shared" si="10"/>
        <v>10</v>
      </c>
      <c r="X14" s="18">
        <f t="shared" si="11"/>
        <v>50</v>
      </c>
    </row>
    <row r="15" spans="1:24" ht="145.5" customHeight="1" x14ac:dyDescent="0.35">
      <c r="A15" s="107">
        <v>10</v>
      </c>
      <c r="B15" s="24" t="s">
        <v>75</v>
      </c>
      <c r="C15" s="25" t="s">
        <v>76</v>
      </c>
      <c r="D15" s="25" t="s">
        <v>77</v>
      </c>
      <c r="E15" s="25" t="s">
        <v>78</v>
      </c>
      <c r="F15" s="25" t="s">
        <v>30</v>
      </c>
      <c r="G15" s="25">
        <v>150</v>
      </c>
      <c r="H15" s="26" t="s">
        <v>79</v>
      </c>
      <c r="I15" s="24" t="s">
        <v>32</v>
      </c>
      <c r="J15" s="133">
        <v>10</v>
      </c>
      <c r="K15" s="27">
        <v>50</v>
      </c>
      <c r="L15" s="25" t="s">
        <v>80</v>
      </c>
      <c r="M15" s="16"/>
      <c r="N15" s="56">
        <v>150</v>
      </c>
      <c r="O15" s="57" t="s">
        <v>108</v>
      </c>
      <c r="P15" s="58">
        <v>1746</v>
      </c>
      <c r="Q15" s="43">
        <v>300</v>
      </c>
      <c r="R15" s="47">
        <v>1215</v>
      </c>
      <c r="S15" s="64">
        <v>2394</v>
      </c>
      <c r="T15" s="39">
        <f t="shared" si="8"/>
        <v>150</v>
      </c>
      <c r="U15" s="17">
        <f t="shared" si="12"/>
        <v>42204</v>
      </c>
      <c r="V15" s="126" cm="1">
        <f t="array" ref="V15">_xlfn.IFS(ISBLANK(O15),0,O15="Fiber",40,O15="Fixed Wireless",20,O15="Copper",10)</f>
        <v>40</v>
      </c>
      <c r="W15" s="18">
        <f t="shared" si="10"/>
        <v>10</v>
      </c>
      <c r="X15" s="18">
        <f t="shared" si="11"/>
        <v>50</v>
      </c>
    </row>
    <row r="16" spans="1:24" ht="174" customHeight="1" x14ac:dyDescent="0.35">
      <c r="A16" s="107">
        <v>11</v>
      </c>
      <c r="B16" s="19" t="s">
        <v>81</v>
      </c>
      <c r="C16" s="20" t="s">
        <v>82</v>
      </c>
      <c r="D16" s="20" t="s">
        <v>83</v>
      </c>
      <c r="E16" s="20" t="s">
        <v>84</v>
      </c>
      <c r="F16" s="20" t="s">
        <v>30</v>
      </c>
      <c r="G16" s="20">
        <v>150</v>
      </c>
      <c r="H16" s="21" t="s">
        <v>85</v>
      </c>
      <c r="I16" s="19" t="s">
        <v>32</v>
      </c>
      <c r="J16" s="129">
        <v>10</v>
      </c>
      <c r="K16" s="22">
        <v>50</v>
      </c>
      <c r="L16" s="23" t="s">
        <v>86</v>
      </c>
      <c r="M16" s="16"/>
      <c r="N16" s="37">
        <v>150</v>
      </c>
      <c r="O16" s="34" t="s">
        <v>108</v>
      </c>
      <c r="P16" s="35">
        <v>1198</v>
      </c>
      <c r="Q16" s="92">
        <v>0</v>
      </c>
      <c r="R16" s="102">
        <v>1215</v>
      </c>
      <c r="S16" s="143" t="s">
        <v>65</v>
      </c>
      <c r="T16" s="39">
        <f t="shared" si="8"/>
        <v>150</v>
      </c>
      <c r="U16" s="17">
        <f t="shared" si="12"/>
        <v>28752</v>
      </c>
      <c r="V16" s="126" cm="1">
        <f t="array" ref="V16">_xlfn.IFS(ISBLANK(O16),0,O16="Fiber",40,O16="Fixed Wireless",20,O16="Copper",10)</f>
        <v>40</v>
      </c>
      <c r="W16" s="18">
        <f t="shared" si="10"/>
        <v>10</v>
      </c>
      <c r="X16" s="18">
        <f t="shared" si="11"/>
        <v>50</v>
      </c>
    </row>
    <row r="17" spans="1:24" ht="99.65" customHeight="1" x14ac:dyDescent="0.35">
      <c r="A17" s="107">
        <v>12</v>
      </c>
      <c r="B17" s="24" t="s">
        <v>87</v>
      </c>
      <c r="C17" s="25" t="s">
        <v>88</v>
      </c>
      <c r="D17" s="25" t="s">
        <v>89</v>
      </c>
      <c r="E17" s="25" t="s">
        <v>90</v>
      </c>
      <c r="F17" s="25" t="s">
        <v>30</v>
      </c>
      <c r="G17" s="25">
        <v>150</v>
      </c>
      <c r="H17" s="26" t="s">
        <v>56</v>
      </c>
      <c r="I17" s="24" t="s">
        <v>91</v>
      </c>
      <c r="J17" s="133">
        <v>10</v>
      </c>
      <c r="K17" s="27">
        <v>50</v>
      </c>
      <c r="L17" s="28" t="s">
        <v>92</v>
      </c>
      <c r="M17" s="16"/>
      <c r="N17" s="56">
        <v>150</v>
      </c>
      <c r="O17" s="57" t="s">
        <v>108</v>
      </c>
      <c r="P17" s="58">
        <v>655</v>
      </c>
      <c r="Q17" s="43">
        <v>0</v>
      </c>
      <c r="R17" s="68" t="s">
        <v>65</v>
      </c>
      <c r="S17" s="46">
        <v>1198</v>
      </c>
      <c r="T17" s="39">
        <f t="shared" si="8"/>
        <v>150</v>
      </c>
      <c r="U17" s="17">
        <f t="shared" si="12"/>
        <v>15720</v>
      </c>
      <c r="V17" s="126" cm="1">
        <f t="array" ref="V17">_xlfn.IFS(ISBLANK(O17),0,O17="Fiber",40,O17="Fixed Wireless",20,O17="Copper",10)</f>
        <v>40</v>
      </c>
      <c r="W17" s="18">
        <f t="shared" si="10"/>
        <v>10</v>
      </c>
      <c r="X17" s="18">
        <f t="shared" si="11"/>
        <v>50</v>
      </c>
    </row>
    <row r="18" spans="1:24" ht="177.65" customHeight="1" x14ac:dyDescent="0.35">
      <c r="A18" s="107">
        <v>13</v>
      </c>
      <c r="B18" s="19" t="s">
        <v>93</v>
      </c>
      <c r="C18" s="20" t="s">
        <v>94</v>
      </c>
      <c r="D18" s="20" t="s">
        <v>95</v>
      </c>
      <c r="E18" s="20" t="s">
        <v>96</v>
      </c>
      <c r="F18" s="20" t="s">
        <v>30</v>
      </c>
      <c r="G18" s="20">
        <v>150</v>
      </c>
      <c r="H18" s="21" t="s">
        <v>97</v>
      </c>
      <c r="I18" s="19" t="s">
        <v>32</v>
      </c>
      <c r="J18" s="129">
        <v>10</v>
      </c>
      <c r="K18" s="22">
        <v>50</v>
      </c>
      <c r="L18" s="23" t="s">
        <v>98</v>
      </c>
      <c r="M18" s="16"/>
      <c r="N18" s="37">
        <v>150</v>
      </c>
      <c r="O18" s="34" t="s">
        <v>108</v>
      </c>
      <c r="P18" s="35">
        <v>923</v>
      </c>
      <c r="Q18" s="92">
        <v>0</v>
      </c>
      <c r="R18" s="40">
        <v>575</v>
      </c>
      <c r="S18" s="143" t="s">
        <v>65</v>
      </c>
      <c r="T18" s="14">
        <f t="shared" si="8"/>
        <v>150</v>
      </c>
      <c r="U18" s="17">
        <f t="shared" si="12"/>
        <v>22152</v>
      </c>
      <c r="V18" s="126" cm="1">
        <f t="array" ref="V18">_xlfn.IFS(ISBLANK(O18),0,O18="Fiber",40,O18="Fixed Wireless",20,O18="Copper",10)</f>
        <v>40</v>
      </c>
      <c r="W18" s="18">
        <f t="shared" si="10"/>
        <v>10</v>
      </c>
      <c r="X18" s="18">
        <f t="shared" si="11"/>
        <v>50</v>
      </c>
    </row>
    <row r="19" spans="1:24" ht="170.5" x14ac:dyDescent="0.35">
      <c r="A19" s="107">
        <v>14</v>
      </c>
      <c r="B19" s="24" t="s">
        <v>99</v>
      </c>
      <c r="C19" s="25" t="s">
        <v>100</v>
      </c>
      <c r="D19" s="25" t="s">
        <v>101</v>
      </c>
      <c r="E19" s="25" t="s">
        <v>102</v>
      </c>
      <c r="F19" s="60" t="s">
        <v>30</v>
      </c>
      <c r="G19" s="60">
        <v>180</v>
      </c>
      <c r="H19" s="61" t="s">
        <v>56</v>
      </c>
      <c r="I19" s="59" t="s">
        <v>32</v>
      </c>
      <c r="J19" s="131">
        <v>10</v>
      </c>
      <c r="K19" s="62">
        <v>50</v>
      </c>
      <c r="L19" s="28" t="s">
        <v>70</v>
      </c>
      <c r="M19" s="16"/>
      <c r="N19" s="56"/>
      <c r="O19" s="57"/>
      <c r="P19" s="58"/>
      <c r="Q19" s="43"/>
      <c r="R19" s="68" t="s">
        <v>65</v>
      </c>
      <c r="S19" s="46"/>
      <c r="T19" s="39">
        <f t="shared" si="8"/>
        <v>180</v>
      </c>
      <c r="U19" s="17">
        <f t="shared" si="12"/>
        <v>0</v>
      </c>
      <c r="V19" s="126" cm="1">
        <f t="array" ref="V19">_xlfn.IFS(ISBLANK(O19),0,O19="Fiber",40,O19="Fixed Wireless",20,O19="Copper",10)</f>
        <v>0</v>
      </c>
      <c r="W19" s="18">
        <f t="shared" si="10"/>
        <v>10</v>
      </c>
      <c r="X19" s="18">
        <f t="shared" si="11"/>
        <v>50</v>
      </c>
    </row>
    <row r="20" spans="1:24" ht="191.4" customHeight="1" x14ac:dyDescent="0.35">
      <c r="A20" s="107">
        <v>15</v>
      </c>
      <c r="B20" s="19" t="s">
        <v>103</v>
      </c>
      <c r="C20" s="20" t="s">
        <v>104</v>
      </c>
      <c r="D20" s="20" t="s">
        <v>105</v>
      </c>
      <c r="E20" s="20" t="s">
        <v>106</v>
      </c>
      <c r="F20" s="20" t="s">
        <v>30</v>
      </c>
      <c r="G20" s="20">
        <v>150</v>
      </c>
      <c r="H20" s="21" t="s">
        <v>85</v>
      </c>
      <c r="I20" s="19" t="s">
        <v>32</v>
      </c>
      <c r="J20" s="129">
        <v>10</v>
      </c>
      <c r="K20" s="22">
        <v>50</v>
      </c>
      <c r="L20" s="23" t="s">
        <v>107</v>
      </c>
      <c r="M20" s="16"/>
      <c r="N20" s="37"/>
      <c r="O20" s="34"/>
      <c r="P20" s="35"/>
      <c r="Q20" s="92"/>
      <c r="R20" s="40"/>
      <c r="S20" s="143" t="s">
        <v>65</v>
      </c>
      <c r="T20" s="39">
        <f t="shared" si="8"/>
        <v>150</v>
      </c>
      <c r="U20" s="17">
        <f t="shared" si="12"/>
        <v>0</v>
      </c>
      <c r="V20" s="126" cm="1">
        <f t="array" ref="V20">_xlfn.IFS(ISBLANK(O20),0,O20="Fiber",40,O20="Fixed Wireless",20,O20="Copper",10)</f>
        <v>0</v>
      </c>
      <c r="W20" s="18">
        <f t="shared" si="10"/>
        <v>10</v>
      </c>
      <c r="X20" s="18">
        <f t="shared" si="11"/>
        <v>50</v>
      </c>
    </row>
    <row r="21" spans="1:24" ht="20.149999999999999" customHeight="1" x14ac:dyDescent="0.35">
      <c r="A21" s="107">
        <v>16</v>
      </c>
      <c r="B21" s="51"/>
      <c r="C21" s="52"/>
      <c r="D21" s="52"/>
      <c r="E21" s="52"/>
      <c r="F21" s="52"/>
      <c r="G21" s="52"/>
      <c r="H21" s="53"/>
      <c r="I21" s="51"/>
      <c r="J21" s="130"/>
      <c r="K21" s="54"/>
      <c r="L21" s="55"/>
      <c r="M21" s="38"/>
      <c r="N21" s="56"/>
      <c r="O21" s="57"/>
      <c r="P21" s="58"/>
      <c r="Q21" s="43"/>
      <c r="R21" s="103"/>
      <c r="S21" s="46"/>
      <c r="T21" s="39">
        <f t="shared" si="8"/>
        <v>0</v>
      </c>
      <c r="U21" s="17">
        <f t="shared" si="9"/>
        <v>0</v>
      </c>
      <c r="V21" s="126" cm="1">
        <f t="array" ref="V21">_xlfn.IFS(ISBLANK(O21),0,O21="Fiber",40,O21="Fixed Wireless",20,O21="Copper",10)</f>
        <v>0</v>
      </c>
      <c r="W21" s="18">
        <f t="shared" si="10"/>
        <v>0</v>
      </c>
      <c r="X21" s="18">
        <f t="shared" ref="X21:X32" si="13">K21</f>
        <v>0</v>
      </c>
    </row>
    <row r="22" spans="1:24" ht="20.149999999999999" customHeight="1" x14ac:dyDescent="0.35">
      <c r="A22" s="107">
        <v>17</v>
      </c>
      <c r="B22" s="19"/>
      <c r="C22" s="20"/>
      <c r="D22" s="20"/>
      <c r="E22" s="20"/>
      <c r="F22" s="20"/>
      <c r="G22" s="20"/>
      <c r="H22" s="21"/>
      <c r="I22" s="19"/>
      <c r="J22" s="129"/>
      <c r="K22" s="22"/>
      <c r="L22" s="23"/>
      <c r="M22" s="38"/>
      <c r="N22" s="37"/>
      <c r="O22" s="34"/>
      <c r="P22" s="35"/>
      <c r="Q22" s="92"/>
      <c r="R22" s="48"/>
      <c r="S22" s="45"/>
      <c r="T22" s="39">
        <f t="shared" si="8"/>
        <v>0</v>
      </c>
      <c r="U22" s="17">
        <f t="shared" si="9"/>
        <v>0</v>
      </c>
      <c r="V22" s="126" cm="1">
        <f t="array" ref="V22">_xlfn.IFS(ISBLANK(O22),0,O22="Fiber",40,O22="Fixed Wireless",20,O22="Copper",10)</f>
        <v>0</v>
      </c>
      <c r="W22" s="18">
        <f t="shared" si="10"/>
        <v>0</v>
      </c>
      <c r="X22" s="18">
        <f t="shared" si="13"/>
        <v>0</v>
      </c>
    </row>
    <row r="23" spans="1:24" ht="20.149999999999999" customHeight="1" x14ac:dyDescent="0.35">
      <c r="A23" s="107">
        <v>18</v>
      </c>
      <c r="B23" s="59"/>
      <c r="C23" s="60"/>
      <c r="D23" s="52"/>
      <c r="E23" s="60"/>
      <c r="F23" s="60"/>
      <c r="G23" s="60"/>
      <c r="H23" s="61"/>
      <c r="I23" s="59"/>
      <c r="J23" s="131"/>
      <c r="K23" s="62"/>
      <c r="L23" s="55"/>
      <c r="M23" s="38"/>
      <c r="N23" s="56"/>
      <c r="O23" s="57"/>
      <c r="P23" s="58"/>
      <c r="Q23" s="43"/>
      <c r="R23" s="104"/>
      <c r="S23" s="46"/>
      <c r="T23" s="39">
        <f t="shared" si="8"/>
        <v>0</v>
      </c>
      <c r="U23" s="17">
        <f t="shared" si="9"/>
        <v>0</v>
      </c>
      <c r="V23" s="126" cm="1">
        <f t="array" ref="V23">_xlfn.IFS(ISBLANK(O23),0,O23="Fiber",40,O23="Fixed Wireless",20,O23="Copper",10)</f>
        <v>0</v>
      </c>
      <c r="W23" s="18">
        <f t="shared" si="10"/>
        <v>0</v>
      </c>
      <c r="X23" s="18">
        <f t="shared" si="13"/>
        <v>0</v>
      </c>
    </row>
    <row r="24" spans="1:24" ht="20.149999999999999" customHeight="1" x14ac:dyDescent="0.35">
      <c r="A24" s="107">
        <v>19</v>
      </c>
      <c r="B24" s="19"/>
      <c r="C24" s="20"/>
      <c r="D24" s="20"/>
      <c r="E24" s="20"/>
      <c r="F24" s="20"/>
      <c r="G24" s="20"/>
      <c r="H24" s="21"/>
      <c r="I24" s="19"/>
      <c r="J24" s="129"/>
      <c r="K24" s="22"/>
      <c r="L24" s="23"/>
      <c r="M24" s="16"/>
      <c r="N24" s="37"/>
      <c r="O24" s="34"/>
      <c r="P24" s="35"/>
      <c r="Q24" s="35"/>
      <c r="R24" s="140"/>
      <c r="S24" s="45"/>
      <c r="T24" s="39">
        <f t="shared" si="8"/>
        <v>0</v>
      </c>
      <c r="U24" s="17">
        <f t="shared" si="9"/>
        <v>0</v>
      </c>
      <c r="V24" s="126" cm="1">
        <f t="array" ref="V24">_xlfn.IFS(ISBLANK(O24),0,O24="Fiber",40,O24="Fixed Wireless",20,O24="Copper",10)</f>
        <v>0</v>
      </c>
      <c r="W24" s="18">
        <f t="shared" si="10"/>
        <v>0</v>
      </c>
      <c r="X24" s="18">
        <f t="shared" si="13"/>
        <v>0</v>
      </c>
    </row>
    <row r="25" spans="1:24" ht="20.149999999999999" customHeight="1" x14ac:dyDescent="0.35">
      <c r="A25" s="107">
        <v>20</v>
      </c>
      <c r="B25" s="51"/>
      <c r="C25" s="52"/>
      <c r="D25" s="52"/>
      <c r="E25" s="52"/>
      <c r="F25" s="52"/>
      <c r="G25" s="52"/>
      <c r="H25" s="53"/>
      <c r="I25" s="51"/>
      <c r="J25" s="130"/>
      <c r="K25" s="54"/>
      <c r="L25" s="55"/>
      <c r="M25" s="16"/>
      <c r="N25" s="56"/>
      <c r="O25" s="57"/>
      <c r="P25" s="58"/>
      <c r="Q25" s="58"/>
      <c r="R25" s="71"/>
      <c r="S25" s="46"/>
      <c r="T25" s="39">
        <f t="shared" si="8"/>
        <v>0</v>
      </c>
      <c r="U25" s="17">
        <f t="shared" si="9"/>
        <v>0</v>
      </c>
      <c r="V25" s="126" cm="1">
        <f t="array" ref="V25">_xlfn.IFS(ISBLANK(O25),0,O25="Fiber",40,O25="Fixed Wireless",20,O25="Copper",10)</f>
        <v>0</v>
      </c>
      <c r="W25" s="18">
        <f t="shared" si="10"/>
        <v>0</v>
      </c>
      <c r="X25" s="18">
        <f t="shared" si="13"/>
        <v>0</v>
      </c>
    </row>
    <row r="26" spans="1:24" ht="20.149999999999999" customHeight="1" x14ac:dyDescent="0.35">
      <c r="A26" s="107">
        <v>21</v>
      </c>
      <c r="B26" s="19"/>
      <c r="C26" s="20"/>
      <c r="D26" s="20"/>
      <c r="E26" s="20"/>
      <c r="F26" s="20"/>
      <c r="G26" s="20"/>
      <c r="H26" s="21"/>
      <c r="I26" s="19"/>
      <c r="J26" s="129"/>
      <c r="K26" s="22"/>
      <c r="L26" s="23"/>
      <c r="M26" s="16"/>
      <c r="N26" s="37"/>
      <c r="O26" s="34"/>
      <c r="P26" s="35"/>
      <c r="Q26" s="35"/>
      <c r="R26" s="140"/>
      <c r="S26" s="63"/>
      <c r="T26" s="39">
        <f t="shared" si="8"/>
        <v>0</v>
      </c>
      <c r="U26" s="17">
        <f t="shared" si="9"/>
        <v>0</v>
      </c>
      <c r="V26" s="126" cm="1">
        <f t="array" ref="V26">_xlfn.IFS(ISBLANK(O26),0,O26="Fiber",40,O26="Fixed Wireless",20,O26="Copper",10)</f>
        <v>0</v>
      </c>
      <c r="W26" s="18">
        <f t="shared" si="10"/>
        <v>0</v>
      </c>
      <c r="X26" s="18">
        <f t="shared" si="13"/>
        <v>0</v>
      </c>
    </row>
    <row r="27" spans="1:24" ht="20.149999999999999" customHeight="1" x14ac:dyDescent="0.35">
      <c r="A27" s="107">
        <v>22</v>
      </c>
      <c r="B27" s="24"/>
      <c r="C27" s="25"/>
      <c r="D27" s="25"/>
      <c r="E27" s="25"/>
      <c r="F27" s="25"/>
      <c r="G27" s="25"/>
      <c r="H27" s="26"/>
      <c r="I27" s="24"/>
      <c r="J27" s="133"/>
      <c r="K27" s="27"/>
      <c r="L27" s="28"/>
      <c r="M27" s="16"/>
      <c r="N27" s="56"/>
      <c r="O27" s="57"/>
      <c r="P27" s="58"/>
      <c r="Q27" s="58"/>
      <c r="R27" s="47"/>
      <c r="S27" s="64"/>
      <c r="T27" s="39">
        <f t="shared" si="8"/>
        <v>0</v>
      </c>
      <c r="U27" s="17">
        <f t="shared" si="9"/>
        <v>0</v>
      </c>
      <c r="V27" s="126" cm="1">
        <f t="array" ref="V27">_xlfn.IFS(ISBLANK(O27),0,O27="Fiber",40,O27="Fixed Wireless",20,O27="Copper",10)</f>
        <v>0</v>
      </c>
      <c r="W27" s="18">
        <f t="shared" si="10"/>
        <v>0</v>
      </c>
      <c r="X27" s="18">
        <f t="shared" si="13"/>
        <v>0</v>
      </c>
    </row>
    <row r="28" spans="1:24" ht="20.149999999999999" customHeight="1" x14ac:dyDescent="0.35">
      <c r="A28" s="107">
        <v>23</v>
      </c>
      <c r="B28" s="19"/>
      <c r="C28" s="20"/>
      <c r="D28" s="20"/>
      <c r="E28" s="20"/>
      <c r="F28" s="20"/>
      <c r="G28" s="20"/>
      <c r="H28" s="21"/>
      <c r="I28" s="19"/>
      <c r="J28" s="129"/>
      <c r="K28" s="22"/>
      <c r="L28" s="23"/>
      <c r="M28" s="16"/>
      <c r="N28" s="37"/>
      <c r="O28" s="34"/>
      <c r="P28" s="35"/>
      <c r="Q28" s="35"/>
      <c r="R28" s="67"/>
      <c r="S28" s="65"/>
      <c r="T28" s="39">
        <f t="shared" si="8"/>
        <v>0</v>
      </c>
      <c r="U28" s="17">
        <f t="shared" si="9"/>
        <v>0</v>
      </c>
      <c r="V28" s="126" cm="1">
        <f t="array" ref="V28">_xlfn.IFS(ISBLANK(O28),0,O28="Fiber",40,O28="Fixed Wireless",20,O28="Copper",10)</f>
        <v>0</v>
      </c>
      <c r="W28" s="18">
        <f t="shared" si="10"/>
        <v>0</v>
      </c>
      <c r="X28" s="18">
        <f t="shared" si="13"/>
        <v>0</v>
      </c>
    </row>
    <row r="29" spans="1:24" ht="20.149999999999999" customHeight="1" x14ac:dyDescent="0.35">
      <c r="A29" s="107">
        <v>24</v>
      </c>
      <c r="B29" s="24"/>
      <c r="C29" s="72"/>
      <c r="D29" s="25"/>
      <c r="E29" s="25"/>
      <c r="F29" s="25"/>
      <c r="G29" s="25"/>
      <c r="H29" s="26"/>
      <c r="I29" s="24"/>
      <c r="J29" s="133"/>
      <c r="K29" s="27"/>
      <c r="L29" s="28"/>
      <c r="M29" s="16"/>
      <c r="N29" s="56"/>
      <c r="O29" s="57"/>
      <c r="P29" s="58"/>
      <c r="Q29" s="58"/>
      <c r="R29" s="68"/>
      <c r="S29" s="46"/>
      <c r="T29" s="14">
        <f t="shared" si="8"/>
        <v>0</v>
      </c>
      <c r="U29" s="17">
        <f t="shared" si="9"/>
        <v>0</v>
      </c>
      <c r="V29" s="126" cm="1">
        <f t="array" ref="V29">_xlfn.IFS(ISBLANK(O29),0,O29="Fiber",40,O29="Fixed Wireless",20,O29="Copper",10)</f>
        <v>0</v>
      </c>
      <c r="W29" s="18">
        <f t="shared" si="10"/>
        <v>0</v>
      </c>
      <c r="X29" s="18">
        <f t="shared" si="13"/>
        <v>0</v>
      </c>
    </row>
    <row r="30" spans="1:24" ht="20.149999999999999" customHeight="1" x14ac:dyDescent="0.35">
      <c r="A30" s="107">
        <v>25</v>
      </c>
      <c r="B30" s="19"/>
      <c r="C30" s="30"/>
      <c r="D30" s="20"/>
      <c r="E30" s="20"/>
      <c r="F30" s="20"/>
      <c r="G30" s="20"/>
      <c r="H30" s="21"/>
      <c r="I30" s="19"/>
      <c r="J30" s="129"/>
      <c r="K30" s="22"/>
      <c r="L30" s="23"/>
      <c r="M30" s="16"/>
      <c r="N30" s="37"/>
      <c r="O30" s="34"/>
      <c r="P30" s="35"/>
      <c r="Q30" s="35"/>
      <c r="R30" s="67"/>
      <c r="S30" s="36"/>
      <c r="T30" s="39">
        <f t="shared" si="8"/>
        <v>0</v>
      </c>
      <c r="U30" s="17">
        <f t="shared" si="9"/>
        <v>0</v>
      </c>
      <c r="V30" s="126" cm="1">
        <f t="array" ref="V30">_xlfn.IFS(ISBLANK(O30),0,O30="Fiber",40,O30="Fixed Wireless",20,O30="Copper",10)</f>
        <v>0</v>
      </c>
      <c r="W30" s="18">
        <f t="shared" si="10"/>
        <v>0</v>
      </c>
      <c r="X30" s="18">
        <f t="shared" si="13"/>
        <v>0</v>
      </c>
    </row>
    <row r="31" spans="1:24" ht="20.149999999999999" customHeight="1" x14ac:dyDescent="0.35">
      <c r="A31" s="107">
        <v>26</v>
      </c>
      <c r="B31" s="24"/>
      <c r="C31" s="25"/>
      <c r="D31" s="25"/>
      <c r="E31" s="25"/>
      <c r="F31" s="25"/>
      <c r="G31" s="25"/>
      <c r="H31" s="26"/>
      <c r="I31" s="24"/>
      <c r="J31" s="133"/>
      <c r="K31" s="27"/>
      <c r="L31" s="28"/>
      <c r="M31" s="16"/>
      <c r="N31" s="56"/>
      <c r="O31" s="57"/>
      <c r="P31" s="58"/>
      <c r="Q31" s="58"/>
      <c r="R31" s="68"/>
      <c r="S31" s="46"/>
      <c r="T31" s="39">
        <f t="shared" si="8"/>
        <v>0</v>
      </c>
      <c r="U31" s="17">
        <f t="shared" si="9"/>
        <v>0</v>
      </c>
      <c r="V31" s="126" cm="1">
        <f t="array" ref="V31">_xlfn.IFS(ISBLANK(O31),0,O31="Fiber",40,O31="Fixed Wireless",20,O31="Copper",10)</f>
        <v>0</v>
      </c>
      <c r="W31" s="18">
        <f t="shared" si="10"/>
        <v>0</v>
      </c>
      <c r="X31" s="18">
        <f t="shared" si="13"/>
        <v>0</v>
      </c>
    </row>
    <row r="32" spans="1:24" ht="20.149999999999999" customHeight="1" x14ac:dyDescent="0.35">
      <c r="A32" s="107">
        <v>27</v>
      </c>
      <c r="B32" s="19"/>
      <c r="C32" s="20"/>
      <c r="D32" s="20"/>
      <c r="E32" s="20"/>
      <c r="F32" s="20"/>
      <c r="G32" s="20"/>
      <c r="H32" s="21"/>
      <c r="I32" s="19"/>
      <c r="J32" s="129"/>
      <c r="K32" s="22"/>
      <c r="L32" s="23"/>
      <c r="M32" s="16"/>
      <c r="N32" s="37"/>
      <c r="O32" s="34"/>
      <c r="P32" s="35"/>
      <c r="Q32" s="35"/>
      <c r="R32" s="67"/>
      <c r="S32" s="45"/>
      <c r="T32" s="39">
        <f t="shared" si="8"/>
        <v>0</v>
      </c>
      <c r="U32" s="17">
        <f t="shared" si="9"/>
        <v>0</v>
      </c>
      <c r="V32" s="126" cm="1">
        <f t="array" ref="V32">_xlfn.IFS(ISBLANK(O32),0,O32="Fiber",40,O32="Fixed Wireless",20,O32="Copper",10)</f>
        <v>0</v>
      </c>
      <c r="W32" s="18">
        <f t="shared" si="10"/>
        <v>0</v>
      </c>
      <c r="X32" s="18">
        <f t="shared" si="13"/>
        <v>0</v>
      </c>
    </row>
    <row r="33" spans="1:24" ht="20.149999999999999" customHeight="1" x14ac:dyDescent="0.35">
      <c r="A33" s="107">
        <v>28</v>
      </c>
      <c r="B33" s="51"/>
      <c r="C33" s="52"/>
      <c r="D33" s="52"/>
      <c r="E33" s="52"/>
      <c r="F33" s="52"/>
      <c r="G33" s="52"/>
      <c r="H33" s="53"/>
      <c r="I33" s="51"/>
      <c r="J33" s="130"/>
      <c r="K33" s="54"/>
      <c r="L33" s="55"/>
      <c r="M33" s="38"/>
      <c r="N33" s="56"/>
      <c r="O33" s="57"/>
      <c r="P33" s="58"/>
      <c r="Q33" s="58"/>
      <c r="R33" s="68"/>
      <c r="S33" s="46"/>
      <c r="T33" s="39">
        <f t="shared" si="8"/>
        <v>0</v>
      </c>
      <c r="U33" s="17">
        <f t="shared" si="9"/>
        <v>0</v>
      </c>
      <c r="V33" s="126" cm="1">
        <f t="array" ref="V33">_xlfn.IFS(ISBLANK(O33),0,O33="Fiber",40,O33="Fixed Wireless",20,O33="Copper",10)</f>
        <v>0</v>
      </c>
      <c r="W33" s="18">
        <f t="shared" si="10"/>
        <v>0</v>
      </c>
      <c r="X33" s="18">
        <f t="shared" ref="X33:X48" si="14">K33</f>
        <v>0</v>
      </c>
    </row>
    <row r="34" spans="1:24" ht="20.149999999999999" customHeight="1" x14ac:dyDescent="0.35">
      <c r="A34" s="107">
        <v>29</v>
      </c>
      <c r="B34" s="19"/>
      <c r="C34" s="20"/>
      <c r="D34" s="20"/>
      <c r="E34" s="20"/>
      <c r="F34" s="20"/>
      <c r="G34" s="20"/>
      <c r="H34" s="21"/>
      <c r="I34" s="19"/>
      <c r="J34" s="129"/>
      <c r="K34" s="22"/>
      <c r="L34" s="23"/>
      <c r="M34" s="38"/>
      <c r="N34" s="37"/>
      <c r="O34" s="34"/>
      <c r="P34" s="35"/>
      <c r="Q34" s="35"/>
      <c r="R34" s="48"/>
      <c r="S34" s="45"/>
      <c r="T34" s="39">
        <f t="shared" si="8"/>
        <v>0</v>
      </c>
      <c r="U34" s="17">
        <f t="shared" si="9"/>
        <v>0</v>
      </c>
      <c r="V34" s="126" cm="1">
        <f t="array" ref="V34">_xlfn.IFS(ISBLANK(O34),0,O34="Fiber",40,O34="Fixed Wireless",20,O34="Copper",10)</f>
        <v>0</v>
      </c>
      <c r="W34" s="18">
        <f t="shared" si="10"/>
        <v>0</v>
      </c>
      <c r="X34" s="18">
        <f t="shared" si="14"/>
        <v>0</v>
      </c>
    </row>
    <row r="35" spans="1:24" ht="20.149999999999999" customHeight="1" x14ac:dyDescent="0.35">
      <c r="A35" s="107">
        <v>30</v>
      </c>
      <c r="B35" s="59"/>
      <c r="C35" s="60"/>
      <c r="D35" s="52"/>
      <c r="E35" s="60"/>
      <c r="F35" s="60"/>
      <c r="G35" s="60"/>
      <c r="H35" s="61"/>
      <c r="I35" s="59"/>
      <c r="J35" s="131"/>
      <c r="K35" s="62"/>
      <c r="L35" s="55"/>
      <c r="M35" s="38"/>
      <c r="N35" s="56"/>
      <c r="O35" s="57"/>
      <c r="P35" s="58"/>
      <c r="Q35" s="58"/>
      <c r="R35" s="68"/>
      <c r="S35" s="46"/>
      <c r="T35" s="39">
        <f t="shared" si="8"/>
        <v>0</v>
      </c>
      <c r="U35" s="17">
        <f t="shared" si="9"/>
        <v>0</v>
      </c>
      <c r="V35" s="126" cm="1">
        <f t="array" ref="V35">_xlfn.IFS(ISBLANK(O35),0,O35="Fiber",40,O35="Fixed Wireless",20,O35="Copper",10)</f>
        <v>0</v>
      </c>
      <c r="W35" s="18">
        <f t="shared" si="10"/>
        <v>0</v>
      </c>
      <c r="X35" s="18">
        <f t="shared" si="14"/>
        <v>0</v>
      </c>
    </row>
    <row r="36" spans="1:24" ht="20.149999999999999" customHeight="1" x14ac:dyDescent="0.35">
      <c r="A36" s="107">
        <v>31</v>
      </c>
      <c r="B36" s="19"/>
      <c r="C36" s="20"/>
      <c r="D36" s="20"/>
      <c r="E36" s="20"/>
      <c r="F36" s="20"/>
      <c r="G36" s="20"/>
      <c r="H36" s="21"/>
      <c r="I36" s="19"/>
      <c r="J36" s="129"/>
      <c r="K36" s="22"/>
      <c r="L36" s="23"/>
      <c r="M36" s="38"/>
      <c r="N36" s="37"/>
      <c r="O36" s="34"/>
      <c r="P36" s="35"/>
      <c r="Q36" s="35"/>
      <c r="R36" s="67"/>
      <c r="S36" s="45"/>
      <c r="T36" s="39">
        <f t="shared" si="8"/>
        <v>0</v>
      </c>
      <c r="U36" s="17">
        <f t="shared" si="9"/>
        <v>0</v>
      </c>
      <c r="V36" s="126" cm="1">
        <f t="array" ref="V36">_xlfn.IFS(ISBLANK(O36),0,O36="Fiber",40,O36="Fixed Wireless",20,O36="Copper",10)</f>
        <v>0</v>
      </c>
      <c r="W36" s="18">
        <f t="shared" si="10"/>
        <v>0</v>
      </c>
      <c r="X36" s="18">
        <f t="shared" si="14"/>
        <v>0</v>
      </c>
    </row>
    <row r="37" spans="1:24" ht="20.149999999999999" customHeight="1" x14ac:dyDescent="0.35">
      <c r="A37" s="107">
        <v>32</v>
      </c>
      <c r="B37" s="51"/>
      <c r="C37" s="52"/>
      <c r="D37" s="52"/>
      <c r="E37" s="52"/>
      <c r="F37" s="52"/>
      <c r="G37" s="52"/>
      <c r="H37" s="53"/>
      <c r="I37" s="51"/>
      <c r="J37" s="130"/>
      <c r="K37" s="54"/>
      <c r="L37" s="55"/>
      <c r="M37" s="38"/>
      <c r="N37" s="56"/>
      <c r="O37" s="57"/>
      <c r="P37" s="58"/>
      <c r="Q37" s="58"/>
      <c r="R37" s="68"/>
      <c r="S37" s="46"/>
      <c r="T37" s="39">
        <f t="shared" si="8"/>
        <v>0</v>
      </c>
      <c r="U37" s="17">
        <f t="shared" si="9"/>
        <v>0</v>
      </c>
      <c r="V37" s="126" cm="1">
        <f t="array" ref="V37">_xlfn.IFS(ISBLANK(O37),0,O37="Fiber",40,O37="Fixed Wireless",20,O37="Copper",10)</f>
        <v>0</v>
      </c>
      <c r="W37" s="18">
        <f t="shared" si="10"/>
        <v>0</v>
      </c>
      <c r="X37" s="18">
        <f t="shared" si="14"/>
        <v>0</v>
      </c>
    </row>
    <row r="38" spans="1:24" ht="20.149999999999999" customHeight="1" x14ac:dyDescent="0.35">
      <c r="A38" s="107">
        <v>33</v>
      </c>
      <c r="B38" s="19"/>
      <c r="C38" s="20"/>
      <c r="D38" s="20"/>
      <c r="E38" s="20"/>
      <c r="F38" s="20"/>
      <c r="G38" s="20"/>
      <c r="H38" s="21"/>
      <c r="I38" s="19"/>
      <c r="J38" s="129"/>
      <c r="K38" s="22"/>
      <c r="L38" s="23"/>
      <c r="M38" s="16"/>
      <c r="N38" s="37"/>
      <c r="O38" s="34"/>
      <c r="P38" s="35"/>
      <c r="Q38" s="35"/>
      <c r="R38" s="66"/>
      <c r="S38" s="49"/>
      <c r="T38" s="39">
        <f t="shared" si="8"/>
        <v>0</v>
      </c>
      <c r="U38" s="17">
        <f t="shared" si="9"/>
        <v>0</v>
      </c>
      <c r="V38" s="126" cm="1">
        <f t="array" ref="V38">_xlfn.IFS(ISBLANK(O38),0,O38="Fiber",40,O38="Fixed Wireless",20,O38="Copper",10)</f>
        <v>0</v>
      </c>
      <c r="W38" s="18">
        <f t="shared" si="10"/>
        <v>0</v>
      </c>
      <c r="X38" s="18">
        <f t="shared" si="14"/>
        <v>0</v>
      </c>
    </row>
    <row r="39" spans="1:24" ht="20.149999999999999" customHeight="1" x14ac:dyDescent="0.35">
      <c r="A39" s="107">
        <v>34</v>
      </c>
      <c r="B39" s="24"/>
      <c r="C39" s="25"/>
      <c r="D39" s="25"/>
      <c r="E39" s="25"/>
      <c r="F39" s="25"/>
      <c r="G39" s="25"/>
      <c r="H39" s="26"/>
      <c r="I39" s="24"/>
      <c r="J39" s="133"/>
      <c r="K39" s="27"/>
      <c r="L39" s="28"/>
      <c r="M39" s="16"/>
      <c r="N39" s="41"/>
      <c r="O39" s="42"/>
      <c r="P39" s="43"/>
      <c r="Q39" s="43"/>
      <c r="R39" s="50"/>
      <c r="S39" s="70"/>
      <c r="T39" s="39">
        <f t="shared" si="8"/>
        <v>0</v>
      </c>
      <c r="U39" s="17">
        <f t="shared" si="9"/>
        <v>0</v>
      </c>
      <c r="V39" s="126" cm="1">
        <f t="array" ref="V39">_xlfn.IFS(ISBLANK(O39),0,O39="Fiber",40,O39="Fixed Wireless",20,O39="Copper",10)</f>
        <v>0</v>
      </c>
      <c r="W39" s="18">
        <f t="shared" si="10"/>
        <v>0</v>
      </c>
      <c r="X39" s="18">
        <f t="shared" si="14"/>
        <v>0</v>
      </c>
    </row>
    <row r="40" spans="1:24" ht="20.149999999999999" customHeight="1" x14ac:dyDescent="0.35">
      <c r="A40" s="107">
        <v>35</v>
      </c>
      <c r="B40" s="19"/>
      <c r="C40" s="20"/>
      <c r="D40" s="20"/>
      <c r="E40" s="20"/>
      <c r="F40" s="20"/>
      <c r="G40" s="20"/>
      <c r="H40" s="21"/>
      <c r="I40" s="19"/>
      <c r="J40" s="129"/>
      <c r="K40" s="22"/>
      <c r="L40" s="23"/>
      <c r="M40" s="16"/>
      <c r="N40" s="37"/>
      <c r="O40" s="34"/>
      <c r="P40" s="35"/>
      <c r="Q40" s="35"/>
      <c r="R40" s="67"/>
      <c r="S40" s="49"/>
      <c r="T40" s="39">
        <f t="shared" si="8"/>
        <v>0</v>
      </c>
      <c r="U40" s="17">
        <f t="shared" si="9"/>
        <v>0</v>
      </c>
      <c r="V40" s="126" cm="1">
        <f t="array" ref="V40">_xlfn.IFS(ISBLANK(O40),0,O40="Fiber",40,O40="Fixed Wireless",20,O40="Copper",10)</f>
        <v>0</v>
      </c>
      <c r="W40" s="18">
        <f t="shared" si="10"/>
        <v>0</v>
      </c>
      <c r="X40" s="18">
        <f t="shared" si="14"/>
        <v>0</v>
      </c>
    </row>
    <row r="41" spans="1:24" ht="20.149999999999999" customHeight="1" x14ac:dyDescent="0.35">
      <c r="A41" s="107">
        <v>36</v>
      </c>
      <c r="B41" s="24"/>
      <c r="C41" s="25"/>
      <c r="D41" s="25"/>
      <c r="E41" s="25"/>
      <c r="F41" s="25"/>
      <c r="G41" s="25"/>
      <c r="H41" s="26"/>
      <c r="I41" s="24"/>
      <c r="J41" s="133"/>
      <c r="K41" s="27"/>
      <c r="L41" s="28"/>
      <c r="M41" s="16"/>
      <c r="N41" s="41"/>
      <c r="O41" s="42"/>
      <c r="P41" s="43"/>
      <c r="Q41" s="43"/>
      <c r="R41" s="50"/>
      <c r="S41" s="44"/>
      <c r="T41" s="39">
        <f t="shared" si="8"/>
        <v>0</v>
      </c>
      <c r="U41" s="17">
        <f t="shared" si="9"/>
        <v>0</v>
      </c>
      <c r="V41" s="126" cm="1">
        <f t="array" ref="V41">_xlfn.IFS(ISBLANK(O41),0,O41="Fiber",40,O41="Fixed Wireless",20,O41="Copper",10)</f>
        <v>0</v>
      </c>
      <c r="W41" s="18">
        <f t="shared" si="10"/>
        <v>0</v>
      </c>
      <c r="X41" s="18">
        <f t="shared" si="14"/>
        <v>0</v>
      </c>
    </row>
    <row r="42" spans="1:24" ht="20.149999999999999" customHeight="1" x14ac:dyDescent="0.35">
      <c r="A42" s="107">
        <v>37</v>
      </c>
      <c r="B42" s="19"/>
      <c r="C42" s="20"/>
      <c r="D42" s="20"/>
      <c r="E42" s="20"/>
      <c r="F42" s="20"/>
      <c r="G42" s="20"/>
      <c r="H42" s="21"/>
      <c r="I42" s="19"/>
      <c r="J42" s="129"/>
      <c r="K42" s="22"/>
      <c r="L42" s="23"/>
      <c r="M42" s="16"/>
      <c r="N42" s="37"/>
      <c r="O42" s="34"/>
      <c r="P42" s="35"/>
      <c r="Q42" s="35"/>
      <c r="R42" s="66"/>
      <c r="S42" s="49"/>
      <c r="T42" s="39">
        <f t="shared" si="8"/>
        <v>0</v>
      </c>
      <c r="U42" s="17">
        <f t="shared" si="9"/>
        <v>0</v>
      </c>
      <c r="V42" s="126" cm="1">
        <f t="array" ref="V42">_xlfn.IFS(ISBLANK(O42),0,O42="Fiber",40,O42="Fixed Wireless",20,O42="Copper",10)</f>
        <v>0</v>
      </c>
      <c r="W42" s="18">
        <f t="shared" si="10"/>
        <v>0</v>
      </c>
      <c r="X42" s="18">
        <f t="shared" si="14"/>
        <v>0</v>
      </c>
    </row>
    <row r="43" spans="1:24" ht="20.149999999999999" customHeight="1" x14ac:dyDescent="0.35">
      <c r="A43" s="107">
        <v>38</v>
      </c>
      <c r="B43" s="24"/>
      <c r="C43" s="25"/>
      <c r="D43" s="25"/>
      <c r="E43" s="25"/>
      <c r="F43" s="25"/>
      <c r="G43" s="25"/>
      <c r="H43" s="26"/>
      <c r="I43" s="24"/>
      <c r="J43" s="133"/>
      <c r="K43" s="27"/>
      <c r="L43" s="28"/>
      <c r="M43" s="16"/>
      <c r="N43" s="41"/>
      <c r="O43" s="42"/>
      <c r="P43" s="43"/>
      <c r="Q43" s="43"/>
      <c r="R43" s="50"/>
      <c r="S43" s="44"/>
      <c r="T43" s="39">
        <f t="shared" si="8"/>
        <v>0</v>
      </c>
      <c r="U43" s="17">
        <f t="shared" si="9"/>
        <v>0</v>
      </c>
      <c r="V43" s="126" cm="1">
        <f t="array" ref="V43">_xlfn.IFS(ISBLANK(O43),0,O43="Fiber",40,O43="Fixed Wireless",20,O43="Copper",10)</f>
        <v>0</v>
      </c>
      <c r="W43" s="18">
        <f t="shared" si="10"/>
        <v>0</v>
      </c>
      <c r="X43" s="18">
        <f t="shared" si="14"/>
        <v>0</v>
      </c>
    </row>
    <row r="44" spans="1:24" ht="20.149999999999999" customHeight="1" x14ac:dyDescent="0.35">
      <c r="A44" s="107">
        <v>39</v>
      </c>
      <c r="B44" s="19"/>
      <c r="C44" s="20"/>
      <c r="D44" s="20"/>
      <c r="E44" s="20"/>
      <c r="F44" s="20"/>
      <c r="G44" s="20"/>
      <c r="H44" s="21"/>
      <c r="I44" s="19"/>
      <c r="J44" s="129"/>
      <c r="K44" s="22"/>
      <c r="L44" s="23"/>
      <c r="M44" s="16"/>
      <c r="N44" s="37"/>
      <c r="O44" s="34"/>
      <c r="P44" s="35"/>
      <c r="Q44" s="35"/>
      <c r="R44" s="66"/>
      <c r="S44" s="49"/>
      <c r="T44" s="14">
        <f t="shared" si="8"/>
        <v>0</v>
      </c>
      <c r="U44" s="17">
        <f t="shared" si="9"/>
        <v>0</v>
      </c>
      <c r="V44" s="126" cm="1">
        <f t="array" ref="V44">_xlfn.IFS(ISBLANK(O44),0,O44="Fiber",40,O44="Fixed Wireless",20,O44="Copper",10)</f>
        <v>0</v>
      </c>
      <c r="W44" s="18">
        <f t="shared" si="10"/>
        <v>0</v>
      </c>
      <c r="X44" s="18">
        <f t="shared" si="14"/>
        <v>0</v>
      </c>
    </row>
    <row r="45" spans="1:24" ht="20.149999999999999" customHeight="1" x14ac:dyDescent="0.35">
      <c r="A45" s="107">
        <v>40</v>
      </c>
      <c r="B45" s="24"/>
      <c r="C45" s="25"/>
      <c r="D45" s="25"/>
      <c r="E45" s="25"/>
      <c r="F45" s="25"/>
      <c r="G45" s="25"/>
      <c r="H45" s="26"/>
      <c r="I45" s="24"/>
      <c r="J45" s="133"/>
      <c r="K45" s="27"/>
      <c r="L45" s="28"/>
      <c r="M45" s="16"/>
      <c r="N45" s="41"/>
      <c r="O45" s="42"/>
      <c r="P45" s="43"/>
      <c r="Q45" s="43"/>
      <c r="R45" s="50"/>
      <c r="S45" s="44"/>
      <c r="T45" s="39">
        <f t="shared" si="8"/>
        <v>0</v>
      </c>
      <c r="U45" s="17">
        <f t="shared" si="9"/>
        <v>0</v>
      </c>
      <c r="V45" s="126" cm="1">
        <f t="array" ref="V45">_xlfn.IFS(ISBLANK(O45),0,O45="Fiber",40,O45="Fixed Wireless",20,O45="Copper",10)</f>
        <v>0</v>
      </c>
      <c r="W45" s="18">
        <f t="shared" si="10"/>
        <v>0</v>
      </c>
      <c r="X45" s="18">
        <f t="shared" si="14"/>
        <v>0</v>
      </c>
    </row>
    <row r="46" spans="1:24" ht="20.149999999999999" customHeight="1" x14ac:dyDescent="0.35">
      <c r="A46" s="107">
        <v>41</v>
      </c>
      <c r="B46" s="19"/>
      <c r="C46" s="20"/>
      <c r="D46" s="20"/>
      <c r="E46" s="20"/>
      <c r="F46" s="20"/>
      <c r="G46" s="20"/>
      <c r="H46" s="21"/>
      <c r="I46" s="19"/>
      <c r="J46" s="129"/>
      <c r="K46" s="22"/>
      <c r="L46" s="23"/>
      <c r="M46" s="16"/>
      <c r="N46" s="37"/>
      <c r="O46" s="34"/>
      <c r="P46" s="35"/>
      <c r="Q46" s="35"/>
      <c r="R46" s="66"/>
      <c r="S46" s="49"/>
      <c r="T46" s="39">
        <f t="shared" si="8"/>
        <v>0</v>
      </c>
      <c r="U46" s="17">
        <f t="shared" si="9"/>
        <v>0</v>
      </c>
      <c r="V46" s="126" cm="1">
        <f t="array" ref="V46">_xlfn.IFS(ISBLANK(O46),0,O46="Fiber",40,O46="Fixed Wireless",20,O46="Copper",10)</f>
        <v>0</v>
      </c>
      <c r="W46" s="18">
        <f t="shared" si="10"/>
        <v>0</v>
      </c>
      <c r="X46" s="18">
        <f t="shared" si="14"/>
        <v>0</v>
      </c>
    </row>
    <row r="47" spans="1:24" ht="20.149999999999999" customHeight="1" x14ac:dyDescent="0.35">
      <c r="A47" s="107">
        <v>42</v>
      </c>
      <c r="B47" s="24"/>
      <c r="C47" s="25"/>
      <c r="D47" s="25"/>
      <c r="E47" s="25"/>
      <c r="F47" s="25"/>
      <c r="G47" s="25"/>
      <c r="H47" s="26"/>
      <c r="I47" s="24"/>
      <c r="J47" s="133"/>
      <c r="K47" s="27"/>
      <c r="L47" s="28"/>
      <c r="M47" s="16"/>
      <c r="N47" s="41"/>
      <c r="O47" s="42"/>
      <c r="P47" s="43"/>
      <c r="Q47" s="43"/>
      <c r="R47" s="50"/>
      <c r="S47" s="44"/>
      <c r="T47" s="39">
        <f t="shared" si="8"/>
        <v>0</v>
      </c>
      <c r="U47" s="17">
        <f t="shared" si="9"/>
        <v>0</v>
      </c>
      <c r="V47" s="126" cm="1">
        <f t="array" ref="V47">_xlfn.IFS(ISBLANK(O47),0,O47="Fiber",40,O47="Fixed Wireless",20,O47="Copper",10)</f>
        <v>0</v>
      </c>
      <c r="W47" s="18">
        <f t="shared" si="10"/>
        <v>0</v>
      </c>
      <c r="X47" s="18">
        <f t="shared" si="14"/>
        <v>0</v>
      </c>
    </row>
    <row r="48" spans="1:24" ht="20.149999999999999" customHeight="1" x14ac:dyDescent="0.35">
      <c r="A48" s="107">
        <v>43</v>
      </c>
      <c r="B48" s="29"/>
      <c r="C48" s="30"/>
      <c r="D48" s="30"/>
      <c r="E48" s="30"/>
      <c r="F48" s="30"/>
      <c r="G48" s="30"/>
      <c r="H48" s="31"/>
      <c r="I48" s="29"/>
      <c r="J48" s="134"/>
      <c r="K48" s="32"/>
      <c r="L48" s="33"/>
      <c r="M48" s="73"/>
      <c r="N48" s="74"/>
      <c r="O48" s="75"/>
      <c r="P48" s="76"/>
      <c r="Q48" s="76"/>
      <c r="R48" s="77"/>
      <c r="S48" s="78"/>
      <c r="T48" s="39">
        <f t="shared" si="8"/>
        <v>0</v>
      </c>
      <c r="U48" s="17">
        <f t="shared" si="9"/>
        <v>0</v>
      </c>
      <c r="V48" s="126" cm="1">
        <f t="array" ref="V48">_xlfn.IFS(ISBLANK(O48),0,O48="Fiber",40,O48="Fixed Wireless",20,O48="Copper",10)</f>
        <v>0</v>
      </c>
      <c r="W48" s="18">
        <f t="shared" si="10"/>
        <v>0</v>
      </c>
      <c r="X48" s="18">
        <f t="shared" si="14"/>
        <v>0</v>
      </c>
    </row>
    <row r="49" spans="1:24" ht="20.149999999999999" customHeight="1" x14ac:dyDescent="0.35">
      <c r="A49" s="107">
        <v>44</v>
      </c>
      <c r="B49" s="24"/>
      <c r="C49" s="25"/>
      <c r="D49" s="25"/>
      <c r="E49" s="25"/>
      <c r="F49" s="25"/>
      <c r="G49" s="25"/>
      <c r="H49" s="26"/>
      <c r="I49" s="24"/>
      <c r="J49" s="133"/>
      <c r="K49" s="27"/>
      <c r="L49" s="28"/>
      <c r="M49" s="16"/>
      <c r="N49" s="41"/>
      <c r="O49" s="42"/>
      <c r="P49" s="43"/>
      <c r="Q49" s="43"/>
      <c r="R49" s="50"/>
      <c r="S49" s="44"/>
      <c r="T49" s="39">
        <f t="shared" si="8"/>
        <v>0</v>
      </c>
      <c r="U49" s="17">
        <f t="shared" si="9"/>
        <v>0</v>
      </c>
      <c r="V49" s="126" cm="1">
        <f t="array" ref="V49">_xlfn.IFS(ISBLANK(O49),0,O49="Fiber",40,O49="Fixed Wireless",20,O49="Copper",10)</f>
        <v>0</v>
      </c>
      <c r="W49" s="18">
        <f t="shared" si="10"/>
        <v>0</v>
      </c>
      <c r="X49" s="18">
        <f t="shared" ref="X49:X60" si="15">K49</f>
        <v>0</v>
      </c>
    </row>
    <row r="50" spans="1:24" ht="20.149999999999999" customHeight="1" x14ac:dyDescent="0.35">
      <c r="A50" s="107">
        <v>45</v>
      </c>
      <c r="B50" s="19"/>
      <c r="C50" s="20"/>
      <c r="D50" s="20"/>
      <c r="E50" s="20"/>
      <c r="F50" s="20"/>
      <c r="G50" s="20"/>
      <c r="H50" s="21"/>
      <c r="I50" s="19"/>
      <c r="J50" s="129"/>
      <c r="K50" s="22"/>
      <c r="L50" s="23"/>
      <c r="M50" s="16"/>
      <c r="N50" s="37"/>
      <c r="O50" s="34"/>
      <c r="P50" s="35"/>
      <c r="Q50" s="35"/>
      <c r="R50" s="66"/>
      <c r="S50" s="49"/>
      <c r="T50" s="39">
        <f t="shared" si="8"/>
        <v>0</v>
      </c>
      <c r="U50" s="17">
        <f t="shared" si="9"/>
        <v>0</v>
      </c>
      <c r="V50" s="126" cm="1">
        <f t="array" ref="V50">_xlfn.IFS(ISBLANK(O50),0,O50="Fiber",40,O50="Fixed Wireless",20,O50="Copper",10)</f>
        <v>0</v>
      </c>
      <c r="W50" s="18">
        <f t="shared" si="10"/>
        <v>0</v>
      </c>
      <c r="X50" s="18">
        <f t="shared" si="15"/>
        <v>0</v>
      </c>
    </row>
    <row r="51" spans="1:24" ht="20.149999999999999" customHeight="1" x14ac:dyDescent="0.35">
      <c r="A51" s="107">
        <v>46</v>
      </c>
      <c r="B51" s="24"/>
      <c r="C51" s="25"/>
      <c r="D51" s="25"/>
      <c r="E51" s="25"/>
      <c r="F51" s="25"/>
      <c r="G51" s="25"/>
      <c r="H51" s="26"/>
      <c r="I51" s="24"/>
      <c r="J51" s="133"/>
      <c r="K51" s="27"/>
      <c r="L51" s="28"/>
      <c r="M51" s="16"/>
      <c r="N51" s="41"/>
      <c r="O51" s="42"/>
      <c r="P51" s="43"/>
      <c r="Q51" s="43"/>
      <c r="R51" s="50"/>
      <c r="S51" s="44"/>
      <c r="T51" s="39">
        <f t="shared" si="8"/>
        <v>0</v>
      </c>
      <c r="U51" s="17">
        <f t="shared" si="9"/>
        <v>0</v>
      </c>
      <c r="V51" s="126" cm="1">
        <f t="array" ref="V51">_xlfn.IFS(ISBLANK(O51),0,O51="Fiber",40,O51="Fixed Wireless",20,O51="Copper",10)</f>
        <v>0</v>
      </c>
      <c r="W51" s="18">
        <f t="shared" si="10"/>
        <v>0</v>
      </c>
      <c r="X51" s="18">
        <f t="shared" si="15"/>
        <v>0</v>
      </c>
    </row>
    <row r="52" spans="1:24" ht="20.149999999999999" customHeight="1" x14ac:dyDescent="0.35">
      <c r="A52" s="107">
        <v>47</v>
      </c>
      <c r="B52" s="19"/>
      <c r="C52" s="20"/>
      <c r="D52" s="20"/>
      <c r="E52" s="20"/>
      <c r="F52" s="20"/>
      <c r="G52" s="20"/>
      <c r="H52" s="21"/>
      <c r="I52" s="19"/>
      <c r="J52" s="129"/>
      <c r="K52" s="22"/>
      <c r="L52" s="23"/>
      <c r="M52" s="16"/>
      <c r="N52" s="37"/>
      <c r="O52" s="34"/>
      <c r="P52" s="35"/>
      <c r="Q52" s="35"/>
      <c r="R52" s="66"/>
      <c r="S52" s="49"/>
      <c r="T52" s="39">
        <f t="shared" si="8"/>
        <v>0</v>
      </c>
      <c r="U52" s="17">
        <f t="shared" si="9"/>
        <v>0</v>
      </c>
      <c r="V52" s="126" cm="1">
        <f t="array" ref="V52">_xlfn.IFS(ISBLANK(O52),0,O52="Fiber",40,O52="Fixed Wireless",20,O52="Copper",10)</f>
        <v>0</v>
      </c>
      <c r="W52" s="18">
        <f t="shared" si="10"/>
        <v>0</v>
      </c>
      <c r="X52" s="18">
        <f t="shared" si="15"/>
        <v>0</v>
      </c>
    </row>
    <row r="53" spans="1:24" ht="20.149999999999999" customHeight="1" x14ac:dyDescent="0.35">
      <c r="A53" s="107">
        <v>48</v>
      </c>
      <c r="B53" s="24"/>
      <c r="C53" s="25"/>
      <c r="D53" s="25"/>
      <c r="E53" s="25"/>
      <c r="F53" s="25"/>
      <c r="G53" s="25"/>
      <c r="H53" s="26"/>
      <c r="I53" s="24"/>
      <c r="J53" s="133"/>
      <c r="K53" s="27"/>
      <c r="L53" s="28"/>
      <c r="M53" s="16"/>
      <c r="N53" s="41"/>
      <c r="O53" s="42"/>
      <c r="P53" s="43"/>
      <c r="Q53" s="43"/>
      <c r="R53" s="50"/>
      <c r="S53" s="44"/>
      <c r="T53" s="39">
        <f t="shared" si="8"/>
        <v>0</v>
      </c>
      <c r="U53" s="17">
        <f t="shared" si="9"/>
        <v>0</v>
      </c>
      <c r="V53" s="126" cm="1">
        <f t="array" ref="V53">_xlfn.IFS(ISBLANK(O53),0,O53="Fiber",40,O53="Fixed Wireless",20,O53="Copper",10)</f>
        <v>0</v>
      </c>
      <c r="W53" s="18">
        <f t="shared" si="10"/>
        <v>0</v>
      </c>
      <c r="X53" s="18">
        <f t="shared" si="15"/>
        <v>0</v>
      </c>
    </row>
    <row r="54" spans="1:24" ht="20.149999999999999" customHeight="1" x14ac:dyDescent="0.35">
      <c r="A54" s="107">
        <v>49</v>
      </c>
      <c r="B54" s="19"/>
      <c r="C54" s="20"/>
      <c r="D54" s="20"/>
      <c r="E54" s="20"/>
      <c r="F54" s="20"/>
      <c r="G54" s="20"/>
      <c r="H54" s="21"/>
      <c r="I54" s="19"/>
      <c r="J54" s="129"/>
      <c r="K54" s="22"/>
      <c r="L54" s="23"/>
      <c r="M54" s="16"/>
      <c r="N54" s="37"/>
      <c r="O54" s="34"/>
      <c r="P54" s="35"/>
      <c r="Q54" s="35"/>
      <c r="R54" s="66"/>
      <c r="S54" s="49"/>
      <c r="T54" s="39">
        <f t="shared" si="8"/>
        <v>0</v>
      </c>
      <c r="U54" s="17">
        <f t="shared" si="9"/>
        <v>0</v>
      </c>
      <c r="V54" s="126" cm="1">
        <f t="array" ref="V54">_xlfn.IFS(ISBLANK(O54),0,O54="Fiber",40,O54="Fixed Wireless",20,O54="Copper",10)</f>
        <v>0</v>
      </c>
      <c r="W54" s="18">
        <f t="shared" si="10"/>
        <v>0</v>
      </c>
      <c r="X54" s="18">
        <f t="shared" si="15"/>
        <v>0</v>
      </c>
    </row>
    <row r="55" spans="1:24" ht="20.149999999999999" customHeight="1" x14ac:dyDescent="0.35">
      <c r="A55" s="107">
        <v>50</v>
      </c>
      <c r="B55" s="24"/>
      <c r="C55" s="25"/>
      <c r="D55" s="25"/>
      <c r="E55" s="25"/>
      <c r="F55" s="25"/>
      <c r="G55" s="25"/>
      <c r="H55" s="26"/>
      <c r="I55" s="24"/>
      <c r="J55" s="133"/>
      <c r="K55" s="27"/>
      <c r="L55" s="28"/>
      <c r="M55" s="16"/>
      <c r="N55" s="41"/>
      <c r="O55" s="42"/>
      <c r="P55" s="43"/>
      <c r="Q55" s="43"/>
      <c r="R55" s="50"/>
      <c r="S55" s="44"/>
      <c r="T55" s="39">
        <f t="shared" si="8"/>
        <v>0</v>
      </c>
      <c r="U55" s="17">
        <f t="shared" si="9"/>
        <v>0</v>
      </c>
      <c r="V55" s="126" cm="1">
        <f t="array" ref="V55">_xlfn.IFS(ISBLANK(O55),0,O55="Fiber",40,O55="Fixed Wireless",20,O55="Copper",10)</f>
        <v>0</v>
      </c>
      <c r="W55" s="18">
        <f t="shared" si="10"/>
        <v>0</v>
      </c>
      <c r="X55" s="18">
        <f t="shared" si="15"/>
        <v>0</v>
      </c>
    </row>
    <row r="56" spans="1:24" ht="20.149999999999999" customHeight="1" x14ac:dyDescent="0.35">
      <c r="A56" s="107">
        <v>51</v>
      </c>
      <c r="B56" s="19"/>
      <c r="C56" s="20"/>
      <c r="D56" s="20"/>
      <c r="E56" s="20"/>
      <c r="F56" s="20"/>
      <c r="G56" s="20"/>
      <c r="H56" s="21"/>
      <c r="I56" s="19"/>
      <c r="J56" s="129"/>
      <c r="K56" s="22"/>
      <c r="L56" s="23"/>
      <c r="M56" s="16"/>
      <c r="N56" s="37"/>
      <c r="O56" s="34"/>
      <c r="P56" s="35"/>
      <c r="Q56" s="35"/>
      <c r="R56" s="66"/>
      <c r="S56" s="49"/>
      <c r="T56" s="39">
        <f t="shared" si="8"/>
        <v>0</v>
      </c>
      <c r="U56" s="17">
        <f t="shared" si="9"/>
        <v>0</v>
      </c>
      <c r="V56" s="126" cm="1">
        <f t="array" ref="V56">_xlfn.IFS(ISBLANK(O56),0,O56="Fiber",40,O56="Fixed Wireless",20,O56="Copper",10)</f>
        <v>0</v>
      </c>
      <c r="W56" s="18">
        <f t="shared" si="10"/>
        <v>0</v>
      </c>
      <c r="X56" s="18">
        <f t="shared" si="15"/>
        <v>0</v>
      </c>
    </row>
    <row r="57" spans="1:24" ht="20.149999999999999" customHeight="1" x14ac:dyDescent="0.35">
      <c r="A57" s="107">
        <v>52</v>
      </c>
      <c r="B57" s="24"/>
      <c r="C57" s="25"/>
      <c r="D57" s="25"/>
      <c r="E57" s="25"/>
      <c r="F57" s="25"/>
      <c r="G57" s="25"/>
      <c r="H57" s="26"/>
      <c r="I57" s="24"/>
      <c r="J57" s="133"/>
      <c r="K57" s="27"/>
      <c r="L57" s="28"/>
      <c r="M57" s="16"/>
      <c r="N57" s="41"/>
      <c r="O57" s="42"/>
      <c r="P57" s="43"/>
      <c r="Q57" s="43"/>
      <c r="R57" s="68"/>
      <c r="S57" s="44"/>
      <c r="T57" s="39">
        <f t="shared" si="8"/>
        <v>0</v>
      </c>
      <c r="U57" s="17">
        <f t="shared" si="9"/>
        <v>0</v>
      </c>
      <c r="V57" s="126" cm="1">
        <f t="array" ref="V57">_xlfn.IFS(ISBLANK(O57),0,O57="Fiber",40,O57="Fixed Wireless",20,O57="Copper",10)</f>
        <v>0</v>
      </c>
      <c r="W57" s="18">
        <f t="shared" si="10"/>
        <v>0</v>
      </c>
      <c r="X57" s="18">
        <f t="shared" si="15"/>
        <v>0</v>
      </c>
    </row>
    <row r="58" spans="1:24" ht="20.149999999999999" customHeight="1" x14ac:dyDescent="0.35">
      <c r="A58" s="107">
        <v>53</v>
      </c>
      <c r="B58" s="19"/>
      <c r="C58" s="20"/>
      <c r="D58" s="20"/>
      <c r="E58" s="20"/>
      <c r="F58" s="20"/>
      <c r="G58" s="20"/>
      <c r="H58" s="21"/>
      <c r="I58" s="19"/>
      <c r="J58" s="129"/>
      <c r="K58" s="22"/>
      <c r="L58" s="23"/>
      <c r="M58" s="16"/>
      <c r="N58" s="37"/>
      <c r="O58" s="34"/>
      <c r="P58" s="35"/>
      <c r="Q58" s="35"/>
      <c r="R58" s="67"/>
      <c r="S58" s="49"/>
      <c r="T58" s="39">
        <f t="shared" si="8"/>
        <v>0</v>
      </c>
      <c r="U58" s="17">
        <f t="shared" si="9"/>
        <v>0</v>
      </c>
      <c r="V58" s="126" cm="1">
        <f t="array" ref="V58">_xlfn.IFS(ISBLANK(O58),0,O58="Fiber",40,O58="Fixed Wireless",20,O58="Copper",10)</f>
        <v>0</v>
      </c>
      <c r="W58" s="18">
        <f t="shared" si="10"/>
        <v>0</v>
      </c>
      <c r="X58" s="18">
        <f t="shared" si="15"/>
        <v>0</v>
      </c>
    </row>
    <row r="59" spans="1:24" ht="20.149999999999999" customHeight="1" x14ac:dyDescent="0.35">
      <c r="A59" s="107">
        <v>54</v>
      </c>
      <c r="B59" s="24"/>
      <c r="C59" s="25"/>
      <c r="D59" s="25"/>
      <c r="E59" s="25"/>
      <c r="F59" s="25"/>
      <c r="G59" s="25"/>
      <c r="H59" s="26"/>
      <c r="I59" s="24"/>
      <c r="J59" s="133"/>
      <c r="K59" s="27"/>
      <c r="L59" s="28"/>
      <c r="M59" s="16"/>
      <c r="N59" s="41"/>
      <c r="O59" s="42"/>
      <c r="P59" s="43"/>
      <c r="Q59" s="43"/>
      <c r="R59" s="50"/>
      <c r="S59" s="44"/>
      <c r="T59" s="14">
        <f t="shared" si="8"/>
        <v>0</v>
      </c>
      <c r="U59" s="17">
        <f t="shared" si="9"/>
        <v>0</v>
      </c>
      <c r="V59" s="126" cm="1">
        <f t="array" ref="V59">_xlfn.IFS(ISBLANK(O59),0,O59="Fiber",40,O59="Fixed Wireless",20,O59="Copper",10)</f>
        <v>0</v>
      </c>
      <c r="W59" s="18">
        <f t="shared" si="10"/>
        <v>0</v>
      </c>
      <c r="X59" s="18">
        <f t="shared" si="15"/>
        <v>0</v>
      </c>
    </row>
    <row r="60" spans="1:24" ht="20.149999999999999" customHeight="1" x14ac:dyDescent="0.35">
      <c r="A60" s="107">
        <v>55</v>
      </c>
      <c r="B60" s="19"/>
      <c r="C60" s="20"/>
      <c r="D60" s="20"/>
      <c r="E60" s="20"/>
      <c r="F60" s="20"/>
      <c r="G60" s="20"/>
      <c r="H60" s="21"/>
      <c r="I60" s="19"/>
      <c r="J60" s="129"/>
      <c r="K60" s="22"/>
      <c r="L60" s="23"/>
      <c r="M60" s="16"/>
      <c r="N60" s="37"/>
      <c r="O60" s="34"/>
      <c r="P60" s="35"/>
      <c r="Q60" s="35"/>
      <c r="R60" s="67"/>
      <c r="S60" s="49"/>
      <c r="T60" s="39">
        <f t="shared" si="8"/>
        <v>0</v>
      </c>
      <c r="U60" s="17">
        <f t="shared" si="9"/>
        <v>0</v>
      </c>
      <c r="V60" s="126" cm="1">
        <f t="array" ref="V60">_xlfn.IFS(ISBLANK(O60),0,O60="Fiber",40,O60="Fixed Wireless",20,O60="Copper",10)</f>
        <v>0</v>
      </c>
      <c r="W60" s="18">
        <f t="shared" si="10"/>
        <v>0</v>
      </c>
      <c r="X60" s="18">
        <f t="shared" si="15"/>
        <v>0</v>
      </c>
    </row>
    <row r="61" spans="1:24" ht="15.5" x14ac:dyDescent="0.35">
      <c r="A61" s="107"/>
    </row>
    <row r="62" spans="1:24" ht="15.5" x14ac:dyDescent="0.35">
      <c r="A62" s="107"/>
    </row>
    <row r="63" spans="1:24" ht="15.5" x14ac:dyDescent="0.35">
      <c r="A63" s="107"/>
    </row>
  </sheetData>
  <mergeCells count="4">
    <mergeCell ref="I3:K3"/>
    <mergeCell ref="R3:S3"/>
    <mergeCell ref="T3:X3"/>
    <mergeCell ref="N2:S2"/>
  </mergeCells>
  <phoneticPr fontId="26" type="noConversion"/>
  <conditionalFormatting sqref="T5:T60">
    <cfRule type="expression" dxfId="0" priority="1">
      <formula>N5&gt;G5</formula>
    </cfRule>
    <cfRule type="expression" priority="2">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23EC68-59E4-4144-9538-860CFD9EAA8E}">
  <ds:schemaRefs>
    <ds:schemaRef ds:uri="http://schemas.microsoft.com/office/2006/metadata/properties"/>
    <ds:schemaRef ds:uri="http://schemas.microsoft.com/office/infopath/2007/PartnerControls"/>
    <ds:schemaRef ds:uri="http://schemas.microsoft.com/sharepoint/v3"/>
    <ds:schemaRef ds:uri="d6d2f446-f863-4c00-ba44-ebf19adce64d"/>
    <ds:schemaRef ds:uri="a76cd3a5-e798-46dc-bca1-b38ab7cbdfaf"/>
  </ds:schemaRefs>
</ds:datastoreItem>
</file>

<file path=customXml/itemProps2.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3.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F3CCDE3-ACD5-47C0-B012-0DB405C04C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2025-03-05T21:41:50Z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y fmtid="{D5CDD505-2E9C-101B-9397-08002B2CF9AE}" pid="12" name="MSIP_Label_d0979fc8-5559-4f19-93ee-e28ca03d7638_Enabled">
    <vt:lpwstr>true</vt:lpwstr>
  </property>
  <property fmtid="{D5CDD505-2E9C-101B-9397-08002B2CF9AE}" pid="13" name="MSIP_Label_d0979fc8-5559-4f19-93ee-e28ca03d7638_SetDate">
    <vt:lpwstr>2025-03-03T16:51:51Z</vt:lpwstr>
  </property>
  <property fmtid="{D5CDD505-2E9C-101B-9397-08002B2CF9AE}" pid="14" name="MSIP_Label_d0979fc8-5559-4f19-93ee-e28ca03d7638_Method">
    <vt:lpwstr>Privileged</vt:lpwstr>
  </property>
  <property fmtid="{D5CDD505-2E9C-101B-9397-08002B2CF9AE}" pid="15" name="MSIP_Label_d0979fc8-5559-4f19-93ee-e28ca03d7638_Name">
    <vt:lpwstr>General Business Information (G)</vt:lpwstr>
  </property>
  <property fmtid="{D5CDD505-2E9C-101B-9397-08002B2CF9AE}" pid="16" name="MSIP_Label_d0979fc8-5559-4f19-93ee-e28ca03d7638_SiteId">
    <vt:lpwstr>906aefe9-76a7-4f65-b82d-5ec20775d5aa</vt:lpwstr>
  </property>
  <property fmtid="{D5CDD505-2E9C-101B-9397-08002B2CF9AE}" pid="17" name="MSIP_Label_d0979fc8-5559-4f19-93ee-e28ca03d7638_ActionId">
    <vt:lpwstr>49dd3190-542f-4b4a-996d-39a43f6f6d5f</vt:lpwstr>
  </property>
  <property fmtid="{D5CDD505-2E9C-101B-9397-08002B2CF9AE}" pid="18" name="MSIP_Label_d0979fc8-5559-4f19-93ee-e28ca03d7638_ContentBits">
    <vt:lpwstr>0</vt:lpwstr>
  </property>
  <property fmtid="{D5CDD505-2E9C-101B-9397-08002B2CF9AE}" pid="19" name="MSIP_Label_d0979fc8-5559-4f19-93ee-e28ca03d7638_Tag">
    <vt:lpwstr>10, 0, 1, 1</vt:lpwstr>
  </property>
</Properties>
</file>